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Stammdaten" sheetId="2" state="visible" r:id="rId2"/>
    <sheet xmlns:r="http://schemas.openxmlformats.org/officeDocument/2006/relationships" name="Zeiterfassung" sheetId="3" state="visible" r:id="rId3"/>
    <sheet xmlns:r="http://schemas.openxmlformats.org/officeDocument/2006/relationships" name="Monatsübersicht" sheetId="4" state="visible" r:id="rId4"/>
  </sheets>
  <definedNames>
    <definedName name="OBJ_Liste">Stammdaten!$A$12:$A$61</definedName>
    <definedName name="_xlnm._FilterDatabase" localSheetId="2" hidden="1">'Zeiterfassung'!$A$4:$K$154</definedName>
    <definedName name="_xlnm.Print_Titles" localSheetId="2">'Zeiterfassung'!$4:$4</definedName>
    <definedName name="_xlnm.Print_Area" localSheetId="3">'Monatsübersicht'!$A$1:$G$54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0.0"/>
    <numFmt numFmtId="165" formatCode="yyyy-mm-dd"/>
    <numFmt numFmtId="166" formatCode="MMMM YYYY"/>
    <numFmt numFmtId="167" formatCode="DD.MM.YYYY"/>
    <numFmt numFmtId="168" formatCode="hh:mm"/>
    <numFmt numFmtId="169" formatCode="0.00;-0.00;&quot;–&quot;"/>
    <numFmt numFmtId="170" formatCode="0;-0;&quot;–&quot;"/>
    <numFmt numFmtId="171" formatCode="+0.00;-0.00;0.00"/>
  </numFmts>
  <fonts count="11">
    <font>
      <name val="Calibri"/>
      <family val="2"/>
      <color theme="1"/>
      <sz val="11"/>
      <scheme val="minor"/>
    </font>
    <font>
      <name val="Arial"/>
      <b val="1"/>
      <color rgb="001A2160"/>
      <sz val="16"/>
    </font>
    <font>
      <name val="Arial"/>
      <i val="1"/>
      <color rgb="005B6478"/>
      <sz val="10"/>
    </font>
    <font>
      <name val="Arial"/>
      <b val="1"/>
      <color rgb="000D1330"/>
      <sz val="10"/>
    </font>
    <font>
      <name val="Arial"/>
      <color rgb="000D1330"/>
      <sz val="10"/>
    </font>
    <font>
      <name val="Arial"/>
      <b val="1"/>
      <color rgb="004B53FF"/>
      <sz val="10"/>
      <u val="single"/>
    </font>
    <font>
      <name val="Arial"/>
      <b val="1"/>
      <color rgb="00FFFFFF"/>
      <sz val="10"/>
    </font>
    <font>
      <name val="Arial"/>
      <b val="1"/>
      <color rgb="00C0392B"/>
      <sz val="10"/>
    </font>
    <font>
      <name val="Arial"/>
      <color rgb="00B0B6C6"/>
      <sz val="8"/>
    </font>
    <font>
      <name val="Arial"/>
      <color rgb="005B6478"/>
      <sz val="9"/>
    </font>
    <font>
      <name val="Arial"/>
      <i val="1"/>
      <color rgb="005B6478"/>
      <sz val="8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A2160"/>
      </patternFill>
    </fill>
    <fill>
      <patternFill patternType="solid">
        <fgColor rgb="00F6F8FC"/>
      </patternFill>
    </fill>
  </fills>
  <borders count="3">
    <border>
      <left/>
      <right/>
      <top/>
      <bottom/>
      <diagonal/>
    </border>
    <border>
      <left style="thin">
        <color rgb="00E4E8F0"/>
      </left>
      <right style="thin">
        <color rgb="00E4E8F0"/>
      </right>
      <top style="thin">
        <color rgb="00E4E8F0"/>
      </top>
      <bottom style="thin">
        <color rgb="00E4E8F0"/>
      </bottom>
    </border>
    <border>
      <top style="thin">
        <color rgb="000D1330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2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0" borderId="0" pivotButton="0" quotePrefix="0" xfId="0"/>
    <xf numFmtId="0" fontId="6" fillId="3" borderId="0" applyAlignment="1" pivotButton="0" quotePrefix="0" xfId="0">
      <alignment vertical="center" wrapText="1" indent="1"/>
    </xf>
    <xf numFmtId="0" fontId="3" fillId="0" borderId="1" pivotButton="0" quotePrefix="0" xfId="0"/>
    <xf numFmtId="0" fontId="4" fillId="2" borderId="1" applyAlignment="1" pivotButton="0" quotePrefix="0" xfId="0">
      <alignment horizontal="left"/>
    </xf>
    <xf numFmtId="164" fontId="4" fillId="2" borderId="1" applyAlignment="1" pivotButton="0" quotePrefix="0" xfId="0">
      <alignment horizontal="left"/>
    </xf>
    <xf numFmtId="166" fontId="4" fillId="2" borderId="1" applyAlignment="1" pivotButton="0" quotePrefix="0" xfId="0">
      <alignment horizontal="left"/>
    </xf>
    <xf numFmtId="167" fontId="4" fillId="0" borderId="1" applyAlignment="1" pivotButton="0" quotePrefix="0" xfId="0">
      <alignment horizontal="left"/>
    </xf>
    <xf numFmtId="2" fontId="4" fillId="0" borderId="1" applyAlignment="1" pivotButton="0" quotePrefix="0" xfId="0">
      <alignment horizontal="left"/>
    </xf>
    <xf numFmtId="0" fontId="6" fillId="3" borderId="0" pivotButton="0" quotePrefix="0" xfId="0"/>
    <xf numFmtId="0" fontId="4" fillId="2" borderId="1" pivotButton="0" quotePrefix="0" xfId="0"/>
    <xf numFmtId="0" fontId="3" fillId="0" borderId="0" pivotButton="0" quotePrefix="0" xfId="0"/>
    <xf numFmtId="166" fontId="3" fillId="0" borderId="0" pivotButton="0" quotePrefix="0" xfId="0"/>
    <xf numFmtId="2" fontId="3" fillId="0" borderId="0" pivotButton="0" quotePrefix="0" xfId="0"/>
    <xf numFmtId="0" fontId="7" fillId="0" borderId="0" pivotButton="0" quotePrefix="0" xfId="0"/>
    <xf numFmtId="0" fontId="6" fillId="3" borderId="1" applyAlignment="1" pivotButton="0" quotePrefix="0" xfId="0">
      <alignment vertical="center" wrapText="1"/>
    </xf>
    <xf numFmtId="167" fontId="4" fillId="2" borderId="1" pivotButton="0" quotePrefix="0" xfId="0"/>
    <xf numFmtId="0" fontId="4" fillId="0" borderId="1" applyAlignment="1" pivotButton="0" quotePrefix="0" xfId="0">
      <alignment horizontal="center" vertical="center"/>
    </xf>
    <xf numFmtId="168" fontId="4" fillId="2" borderId="1" pivotButton="0" quotePrefix="0" xfId="0"/>
    <xf numFmtId="1" fontId="4" fillId="2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167" fontId="8" fillId="0" borderId="1" pivotButton="0" quotePrefix="0" xfId="0"/>
    <xf numFmtId="0" fontId="4" fillId="0" borderId="0" applyAlignment="1" pivotButton="0" quotePrefix="0" xfId="0">
      <alignment horizontal="left"/>
    </xf>
    <xf numFmtId="166" fontId="4" fillId="0" borderId="0" applyAlignment="1" pivotButton="0" quotePrefix="0" xfId="0">
      <alignment horizontal="left"/>
    </xf>
    <xf numFmtId="164" fontId="4" fillId="0" borderId="0" applyAlignment="1" pivotButton="0" quotePrefix="0" xfId="0">
      <alignment horizontal="left"/>
    </xf>
    <xf numFmtId="167" fontId="4" fillId="0" borderId="1" pivotButton="0" quotePrefix="0" xfId="0"/>
    <xf numFmtId="169" fontId="4" fillId="0" borderId="1" applyAlignment="1" pivotButton="0" quotePrefix="0" xfId="0">
      <alignment horizontal="center" vertical="center"/>
    </xf>
    <xf numFmtId="170" fontId="4" fillId="0" borderId="1" applyAlignment="1" pivotButton="0" quotePrefix="0" xfId="0">
      <alignment horizontal="center" vertical="center"/>
    </xf>
    <xf numFmtId="0" fontId="3" fillId="4" borderId="1" pivotButton="0" quotePrefix="0" xfId="0"/>
    <xf numFmtId="2" fontId="3" fillId="0" borderId="1" applyAlignment="1" pivotButton="0" quotePrefix="0" xfId="0">
      <alignment horizontal="center" vertical="center"/>
    </xf>
    <xf numFmtId="171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6">
    <dxf>
      <font>
        <name val="Arial"/>
        <b val="1"/>
        <color rgb="00C0392B"/>
        <sz val="10"/>
      </font>
      <fill>
        <patternFill patternType="solid">
          <fgColor rgb="00FDECEA"/>
        </patternFill>
      </fill>
    </dxf>
    <dxf>
      <font>
        <name val="Arial"/>
        <color rgb="0015A05A"/>
        <sz val="10"/>
      </font>
    </dxf>
    <dxf>
      <fill>
        <patternFill patternType="solid">
          <fgColor rgb="00F6F8FC"/>
        </patternFill>
      </fill>
    </dxf>
    <dxf>
      <font>
        <name val="Arial"/>
        <color rgb="00B26A00"/>
        <sz val="10"/>
      </font>
      <fill>
        <patternFill patternType="solid">
          <fgColor rgb="00FFF1D6"/>
        </patternFill>
      </fill>
    </dxf>
    <dxf>
      <font>
        <name val="Arial"/>
        <b val="1"/>
        <color rgb="00C0392B"/>
        <sz val="10"/>
      </font>
    </dxf>
    <dxf>
      <font>
        <name val="Arial"/>
        <b val="1"/>
        <color rgb="0015A05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eldario.com/vorlagen/einsatzplan/?utm_source=vorlage&amp;utm_medium=excel&amp;utm_campaign=stundenzettel" TargetMode="External" Id="rId1"/><Relationship Type="http://schemas.openxmlformats.org/officeDocument/2006/relationships/hyperlink" Target="https://fieldario.com/produkt/zeiterfassung/?utm_source=vorlage&amp;utm_medium=excel&amp;utm_campaign=stundenzettel" TargetMode="Externa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fieldario.com/produkt/zeiterfassung/?utm_source=vorlage&amp;utm_medium=excel&amp;utm_campaign=stundenzettel" TargetMode="External" Id="rId1"/></Relationships>
</file>

<file path=xl/worksheets/sheet1.xml><?xml version="1.0" encoding="utf-8"?>
<worksheet xmlns="http://schemas.openxmlformats.org/spreadsheetml/2006/main">
  <sheetPr>
    <tabColor rgb="001A2160"/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" t="inlineStr">
        <is>
          <t>Stundenzettel-Vorlage (Excel) – kostenlos von Fieldario</t>
        </is>
      </c>
    </row>
    <row r="2">
      <c r="B2" s="2" t="inlineStr">
        <is>
          <t>Arbeitszeiten je Einsatz erfassen, automatisch berechnen und als Monatsübersicht mit Unterschrift ausdrucken.</t>
        </is>
      </c>
    </row>
    <row r="4">
      <c r="B4" s="3" t="inlineStr">
        <is>
          <t>So nutzen Sie die Vorlage</t>
        </is>
      </c>
    </row>
    <row r="5">
      <c r="B5" s="4" t="inlineStr">
        <is>
          <t>1.  Stammdaten: Name, Personalnummer, Wochenstunden (Soll) und den Monat eintragen – dazu Ihre Objekte bzw. Kunden.</t>
        </is>
      </c>
    </row>
    <row r="6" ht="30" customHeight="1">
      <c r="B6" s="4" t="inlineStr">
        <is>
          <t>2.  Zeiterfassung: Jeden Einsatz in eine Zeile – Datum, Objekt (Auswahlliste), Tätigkeit, Beginn, Ende und Pause in Minuten. Die Arbeitszeit wird automatisch berechnet. Mehrere Einsätze am selben Tag sind möglich.</t>
        </is>
      </c>
    </row>
    <row r="7">
      <c r="B7" s="4" t="inlineStr">
        <is>
          <t>3.  Abwesenheiten: Urlaub, Krankheit, Feiertag oder Schulung als eigene Zeile mit Datum und Art eintragen (ohne Uhrzeiten).</t>
        </is>
      </c>
    </row>
    <row r="8">
      <c r="B8" s="4" t="inlineStr">
        <is>
          <t>4.  Monatsübersicht: Zeigt alle Tage des Monats mit Stunden, Abwesenheiten, Soll-/Ist-Vergleich – drucken, unterschreiben, fertig.</t>
        </is>
      </c>
    </row>
    <row r="9">
      <c r="B9" s="4" t="inlineStr"/>
    </row>
    <row r="10">
      <c r="B10" s="3" t="inlineStr">
        <is>
          <t>Automatische Prüfung in der Zeiterfassung</t>
        </is>
      </c>
    </row>
    <row r="11">
      <c r="B11" s="4" t="inlineStr">
        <is>
          <t>⚠ Zeit unvollständig  –  Beginn oder Ende fehlt.</t>
        </is>
      </c>
    </row>
    <row r="12">
      <c r="B12" s="4" t="inlineStr">
        <is>
          <t>⚠ Überschneidung  –  zwei Einträge am selben Tag überschneiden sich zeitlich.</t>
        </is>
      </c>
    </row>
    <row r="13">
      <c r="B13" s="4" t="inlineStr">
        <is>
          <t>⚠ anderer Monat  –  das Datum liegt nicht im gewählten Monat (zählt nicht in der Monatsübersicht).</t>
        </is>
      </c>
    </row>
    <row r="14">
      <c r="B14" s="4" t="inlineStr">
        <is>
          <t>✓  –  alles in Ordnung.</t>
        </is>
      </c>
    </row>
    <row r="15">
      <c r="B15" s="4" t="inlineStr"/>
    </row>
    <row r="16" ht="30" customHeight="1">
      <c r="B16" s="4" t="inlineStr">
        <is>
          <t>Soll-Stunden: Wochenstunden ÷ 5 je Werktag (Mo–Fr). Urlaub, Krankheit, Feiertage und Schulungen an Werktagen werden mit diesen Stunden gutgeschrieben.</t>
        </is>
      </c>
    </row>
    <row r="17">
      <c r="B17" s="4" t="inlineStr">
        <is>
          <t>Im Beispielmonat sehen Sie alle Funktionen. Die Beispieldaten können Sie einfach überschreiben oder löschen.</t>
        </is>
      </c>
    </row>
    <row r="18">
      <c r="B18" s="4" t="inlineStr"/>
    </row>
    <row r="19">
      <c r="B19" s="3" t="inlineStr">
        <is>
          <t>Legende</t>
        </is>
      </c>
    </row>
    <row r="20">
      <c r="A20" s="5" t="n"/>
      <c r="B20" s="6" t="inlineStr">
        <is>
          <t>Gelbe Felder = Ihre Eingaben</t>
        </is>
      </c>
    </row>
    <row r="21">
      <c r="A21" s="7" t="n"/>
      <c r="B21" s="6" t="inlineStr">
        <is>
          <t>Weiße Felder = werden automatisch berechnet (bitte nicht überschreiben)</t>
        </is>
      </c>
    </row>
    <row r="23">
      <c r="B23" s="8" t="inlineStr">
        <is>
          <t>Passend dazu: Kostenlose Einsatzplan-Vorlage für Excel</t>
        </is>
      </c>
    </row>
    <row r="25" ht="46" customHeight="1">
      <c r="B25" s="9" t="inlineStr">
        <is>
          <t>Schluss mit Stundenzetteln auf Papier?  Mit Fieldario erfasst Ihr Team die Arbeitszeit direkt am Auftrag in der App – das Büro gibt die Zeiten frei, und dieselben Stunden fließen in Rechnung und DATEV-kompatiblen Lohnexport.</t>
        </is>
      </c>
    </row>
    <row r="26">
      <c r="B26" s="8" t="inlineStr">
        <is>
          <t>→  Fieldario 60 Tage kostenlos testen (ohne Kreditkarte): fieldario.com</t>
        </is>
      </c>
    </row>
    <row r="28">
      <c r="B28" s="2" t="inlineStr">
        <is>
          <t>© Fieldario · Diese Vorlage dürfen Sie kostenlos nutzen und anpassen. Weitergabe gerne mit Quellenangabe (fieldario.com).</t>
        </is>
      </c>
    </row>
  </sheetData>
  <hyperlinks>
    <hyperlink xmlns:r="http://schemas.openxmlformats.org/officeDocument/2006/relationships" ref="B23" r:id="rId1"/>
    <hyperlink xmlns:r="http://schemas.openxmlformats.org/officeDocument/2006/relationships" ref="B2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8FA6FF"/>
    <outlinePr summaryBelow="1" summaryRight="1"/>
    <pageSetUpPr/>
  </sheetPr>
  <dimension ref="A1:C6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30" customWidth="1" min="3" max="3"/>
    <col width="40" customWidth="1" min="4" max="4"/>
  </cols>
  <sheetData>
    <row r="1">
      <c r="A1" s="1" t="inlineStr">
        <is>
          <t>Stammdaten</t>
        </is>
      </c>
    </row>
    <row r="2">
      <c r="A2" s="2" t="inlineStr">
        <is>
          <t>Angaben zur Person und zum Monat – erscheinen auf der Monatsübersicht.</t>
        </is>
      </c>
    </row>
    <row r="4">
      <c r="A4" s="10" t="inlineStr">
        <is>
          <t>Name</t>
        </is>
      </c>
      <c r="B4" s="11" t="inlineStr">
        <is>
          <t>Anna Becker</t>
        </is>
      </c>
    </row>
    <row r="5">
      <c r="A5" s="10" t="inlineStr">
        <is>
          <t>Personalnummer</t>
        </is>
      </c>
      <c r="B5" s="11" t="inlineStr">
        <is>
          <t>1024</t>
        </is>
      </c>
    </row>
    <row r="6">
      <c r="A6" s="10" t="inlineStr">
        <is>
          <t>Wochenstunden (Soll)</t>
        </is>
      </c>
      <c r="B6" s="12" t="n">
        <v>30</v>
      </c>
    </row>
    <row r="7">
      <c r="A7" s="10" t="inlineStr">
        <is>
          <t>Monat (beliebiges Datum im Monat)</t>
        </is>
      </c>
      <c r="B7" s="13" t="n">
        <v>46327</v>
      </c>
    </row>
    <row r="8">
      <c r="A8" s="10" t="inlineStr">
        <is>
          <t>Monatsbeginn (berechnet)</t>
        </is>
      </c>
      <c r="B8" s="14">
        <f>DATE(YEAR(B7),MONTH(B7),1)</f>
        <v/>
      </c>
    </row>
    <row r="9">
      <c r="A9" s="10" t="inlineStr">
        <is>
          <t>Soll je Werktag (berechnet)</t>
        </is>
      </c>
      <c r="B9" s="15">
        <f>IF(B6="","",ROUND(B6/5,2))</f>
        <v/>
      </c>
    </row>
    <row r="11">
      <c r="A11" s="16" t="inlineStr">
        <is>
          <t>Objekte / Kunden</t>
        </is>
      </c>
      <c r="B11" s="16" t="inlineStr">
        <is>
          <t>Adresse</t>
        </is>
      </c>
      <c r="C11" s="16" t="inlineStr">
        <is>
          <t>Notiz</t>
        </is>
      </c>
    </row>
    <row r="12">
      <c r="A12" s="17" t="inlineStr">
        <is>
          <t>Büro Musterstraße 12</t>
        </is>
      </c>
      <c r="B12" s="17" t="inlineStr">
        <is>
          <t>Musterstraße 12, 55411 Bingen</t>
        </is>
      </c>
      <c r="C12" s="17" t="n"/>
    </row>
    <row r="13">
      <c r="A13" s="17" t="inlineStr">
        <is>
          <t>Praxis am Markt</t>
        </is>
      </c>
      <c r="B13" s="17" t="inlineStr">
        <is>
          <t>Marktplatz 3, 55411 Bingen</t>
        </is>
      </c>
      <c r="C13" s="17" t="n"/>
    </row>
    <row r="14">
      <c r="A14" s="17" t="inlineStr">
        <is>
          <t>Kanzlei Weber &amp; Partner</t>
        </is>
      </c>
      <c r="B14" s="17" t="inlineStr">
        <is>
          <t>Rheinstraße 20, 55411 Bingen</t>
        </is>
      </c>
      <c r="C14" s="17" t="n"/>
    </row>
    <row r="15">
      <c r="A15" s="17" t="inlineStr">
        <is>
          <t>Wohnanlage Lindenhof</t>
        </is>
      </c>
      <c r="B15" s="17" t="inlineStr">
        <is>
          <t>Lindenweg 5–9, 55411 Bingen</t>
        </is>
      </c>
      <c r="C15" s="17" t="n"/>
    </row>
    <row r="16">
      <c r="A16" s="17" t="n"/>
      <c r="B16" s="17" t="n"/>
      <c r="C16" s="17" t="n"/>
    </row>
    <row r="17">
      <c r="A17" s="17" t="n"/>
      <c r="B17" s="17" t="n"/>
      <c r="C17" s="17" t="n"/>
    </row>
    <row r="18">
      <c r="A18" s="17" t="n"/>
      <c r="B18" s="17" t="n"/>
      <c r="C18" s="17" t="n"/>
    </row>
    <row r="19">
      <c r="A19" s="17" t="n"/>
      <c r="B19" s="17" t="n"/>
      <c r="C19" s="17" t="n"/>
    </row>
    <row r="20">
      <c r="A20" s="17" t="n"/>
      <c r="B20" s="17" t="n"/>
      <c r="C20" s="17" t="n"/>
    </row>
    <row r="21">
      <c r="A21" s="17" t="n"/>
      <c r="B21" s="17" t="n"/>
      <c r="C21" s="17" t="n"/>
    </row>
    <row r="22">
      <c r="A22" s="17" t="n"/>
      <c r="B22" s="17" t="n"/>
      <c r="C22" s="17" t="n"/>
    </row>
    <row r="23">
      <c r="A23" s="17" t="n"/>
      <c r="B23" s="17" t="n"/>
      <c r="C23" s="17" t="n"/>
    </row>
    <row r="24">
      <c r="A24" s="17" t="n"/>
      <c r="B24" s="17" t="n"/>
      <c r="C24" s="17" t="n"/>
    </row>
    <row r="25">
      <c r="A25" s="17" t="n"/>
      <c r="B25" s="17" t="n"/>
      <c r="C25" s="17" t="n"/>
    </row>
    <row r="26">
      <c r="A26" s="17" t="n"/>
      <c r="B26" s="17" t="n"/>
      <c r="C26" s="17" t="n"/>
    </row>
    <row r="27">
      <c r="A27" s="17" t="n"/>
      <c r="B27" s="17" t="n"/>
      <c r="C27" s="17" t="n"/>
    </row>
    <row r="28">
      <c r="A28" s="17" t="n"/>
      <c r="B28" s="17" t="n"/>
      <c r="C28" s="17" t="n"/>
    </row>
    <row r="29">
      <c r="A29" s="17" t="n"/>
      <c r="B29" s="17" t="n"/>
      <c r="C29" s="17" t="n"/>
    </row>
    <row r="30">
      <c r="A30" s="17" t="n"/>
      <c r="B30" s="17" t="n"/>
      <c r="C30" s="17" t="n"/>
    </row>
    <row r="31">
      <c r="A31" s="17" t="n"/>
      <c r="B31" s="17" t="n"/>
      <c r="C31" s="17" t="n"/>
    </row>
    <row r="32">
      <c r="A32" s="17" t="n"/>
      <c r="B32" s="17" t="n"/>
      <c r="C32" s="17" t="n"/>
    </row>
    <row r="33">
      <c r="A33" s="17" t="n"/>
      <c r="B33" s="17" t="n"/>
      <c r="C33" s="17" t="n"/>
    </row>
    <row r="34">
      <c r="A34" s="17" t="n"/>
      <c r="B34" s="17" t="n"/>
      <c r="C34" s="17" t="n"/>
    </row>
    <row r="35">
      <c r="A35" s="17" t="n"/>
      <c r="B35" s="17" t="n"/>
      <c r="C35" s="17" t="n"/>
    </row>
    <row r="36">
      <c r="A36" s="17" t="n"/>
      <c r="B36" s="17" t="n"/>
      <c r="C36" s="17" t="n"/>
    </row>
    <row r="37">
      <c r="A37" s="17" t="n"/>
      <c r="B37" s="17" t="n"/>
      <c r="C37" s="17" t="n"/>
    </row>
    <row r="38">
      <c r="A38" s="17" t="n"/>
      <c r="B38" s="17" t="n"/>
      <c r="C38" s="17" t="n"/>
    </row>
    <row r="39">
      <c r="A39" s="17" t="n"/>
      <c r="B39" s="17" t="n"/>
      <c r="C39" s="17" t="n"/>
    </row>
    <row r="40">
      <c r="A40" s="17" t="n"/>
      <c r="B40" s="17" t="n"/>
      <c r="C40" s="17" t="n"/>
    </row>
    <row r="41">
      <c r="A41" s="17" t="n"/>
      <c r="B41" s="17" t="n"/>
      <c r="C41" s="17" t="n"/>
    </row>
    <row r="42">
      <c r="A42" s="17" t="n"/>
      <c r="B42" s="17" t="n"/>
      <c r="C42" s="17" t="n"/>
    </row>
    <row r="43">
      <c r="A43" s="17" t="n"/>
      <c r="B43" s="17" t="n"/>
      <c r="C43" s="17" t="n"/>
    </row>
    <row r="44">
      <c r="A44" s="17" t="n"/>
      <c r="B44" s="17" t="n"/>
      <c r="C44" s="17" t="n"/>
    </row>
    <row r="45">
      <c r="A45" s="17" t="n"/>
      <c r="B45" s="17" t="n"/>
      <c r="C45" s="17" t="n"/>
    </row>
    <row r="46">
      <c r="A46" s="17" t="n"/>
      <c r="B46" s="17" t="n"/>
      <c r="C46" s="17" t="n"/>
    </row>
    <row r="47">
      <c r="A47" s="17" t="n"/>
      <c r="B47" s="17" t="n"/>
      <c r="C47" s="17" t="n"/>
    </row>
    <row r="48">
      <c r="A48" s="17" t="n"/>
      <c r="B48" s="17" t="n"/>
      <c r="C48" s="17" t="n"/>
    </row>
    <row r="49">
      <c r="A49" s="17" t="n"/>
      <c r="B49" s="17" t="n"/>
      <c r="C49" s="17" t="n"/>
    </row>
    <row r="50">
      <c r="A50" s="17" t="n"/>
      <c r="B50" s="17" t="n"/>
      <c r="C50" s="17" t="n"/>
    </row>
    <row r="51">
      <c r="A51" s="17" t="n"/>
      <c r="B51" s="17" t="n"/>
      <c r="C51" s="17" t="n"/>
    </row>
    <row r="52">
      <c r="A52" s="17" t="n"/>
      <c r="B52" s="17" t="n"/>
      <c r="C52" s="17" t="n"/>
    </row>
    <row r="53">
      <c r="A53" s="17" t="n"/>
      <c r="B53" s="17" t="n"/>
      <c r="C53" s="17" t="n"/>
    </row>
    <row r="54">
      <c r="A54" s="17" t="n"/>
      <c r="B54" s="17" t="n"/>
      <c r="C54" s="17" t="n"/>
    </row>
    <row r="55">
      <c r="A55" s="17" t="n"/>
      <c r="B55" s="17" t="n"/>
      <c r="C55" s="17" t="n"/>
    </row>
    <row r="56">
      <c r="A56" s="17" t="n"/>
      <c r="B56" s="17" t="n"/>
      <c r="C56" s="17" t="n"/>
    </row>
    <row r="57">
      <c r="A57" s="17" t="n"/>
      <c r="B57" s="17" t="n"/>
      <c r="C57" s="17" t="n"/>
    </row>
    <row r="58">
      <c r="A58" s="17" t="n"/>
      <c r="B58" s="17" t="n"/>
      <c r="C58" s="17" t="n"/>
    </row>
    <row r="59">
      <c r="A59" s="17" t="n"/>
      <c r="B59" s="17" t="n"/>
      <c r="C59" s="17" t="n"/>
    </row>
    <row r="60">
      <c r="A60" s="17" t="n"/>
      <c r="B60" s="17" t="n"/>
      <c r="C60" s="17" t="n"/>
    </row>
    <row r="61">
      <c r="A61" s="17" t="n"/>
      <c r="B61" s="17" t="n"/>
      <c r="C61" s="1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A2160"/>
    <outlinePr summaryBelow="1" summaryRight="1"/>
    <pageSetUpPr fitToPage="1"/>
  </sheetPr>
  <dimension ref="A1:L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26" customWidth="1" min="3" max="3"/>
    <col width="26" customWidth="1" min="4" max="4"/>
    <col width="9" customWidth="1" min="5" max="5"/>
    <col width="9" customWidth="1" min="6" max="6"/>
    <col width="11" customWidth="1" min="7" max="7"/>
    <col width="13" customWidth="1" min="8" max="8"/>
    <col width="14" customWidth="1" min="9" max="9"/>
    <col width="26" customWidth="1" min="10" max="10"/>
    <col width="18" customWidth="1" min="11" max="11"/>
    <col hidden="1" width="6" customWidth="1" min="12" max="12"/>
  </cols>
  <sheetData>
    <row r="1">
      <c r="A1" s="1" t="inlineStr">
        <is>
          <t>Zeiterfassung</t>
        </is>
      </c>
    </row>
    <row r="2">
      <c r="A2" s="18" t="inlineStr">
        <is>
          <t>Monat:</t>
        </is>
      </c>
      <c r="B2" s="19">
        <f>Stammdaten!B8</f>
        <v/>
      </c>
      <c r="D2" s="6" t="inlineStr">
        <is>
          <t>Stunden im Monat:</t>
        </is>
      </c>
      <c r="E2" s="20">
        <f>Monatsübersicht!C40</f>
        <v/>
      </c>
      <c r="G2" s="6" t="inlineStr">
        <is>
          <t>Warnungen:</t>
        </is>
      </c>
      <c r="H2" s="21">
        <f>COUNTIF($K$5:$K$154,"⚠*")</f>
        <v/>
      </c>
      <c r="J2" s="8" t="inlineStr">
        <is>
          <t>Tipp: Zeiterfassung per App mit Fieldario →</t>
        </is>
      </c>
    </row>
    <row r="4" ht="28" customHeight="1">
      <c r="A4" s="22" t="inlineStr">
        <is>
          <t>Datum</t>
        </is>
      </c>
      <c r="B4" s="22" t="inlineStr">
        <is>
          <t>Tag</t>
        </is>
      </c>
      <c r="C4" s="22" t="inlineStr">
        <is>
          <t>Objekt / Kunde</t>
        </is>
      </c>
      <c r="D4" s="22" t="inlineStr">
        <is>
          <t>Tätigkeit</t>
        </is>
      </c>
      <c r="E4" s="22" t="inlineStr">
        <is>
          <t>Beginn</t>
        </is>
      </c>
      <c r="F4" s="22" t="inlineStr">
        <is>
          <t>Ende</t>
        </is>
      </c>
      <c r="G4" s="22" t="inlineStr">
        <is>
          <t>Pause (Min.)</t>
        </is>
      </c>
      <c r="H4" s="22" t="inlineStr">
        <is>
          <t>Arbeitszeit (Std.)</t>
        </is>
      </c>
      <c r="I4" s="22" t="inlineStr">
        <is>
          <t>Abwesenheit</t>
        </is>
      </c>
      <c r="J4" s="22" t="inlineStr">
        <is>
          <t>Notiz</t>
        </is>
      </c>
      <c r="K4" s="22" t="inlineStr">
        <is>
          <t>Prüfung</t>
        </is>
      </c>
      <c r="L4" s="22" t="inlineStr">
        <is>
          <t>Hilfsspalte</t>
        </is>
      </c>
    </row>
    <row r="5">
      <c r="A5" s="23" t="n">
        <v>46328</v>
      </c>
      <c r="B5" s="24">
        <f>IF(A5="","",CHOOSE(WEEKDAY(A5,2),"Mo","Di","Mi","Do","Fr","Sa","So"))</f>
        <v/>
      </c>
      <c r="C5" s="17" t="inlineStr">
        <is>
          <t>Büro Musterstraße 12</t>
        </is>
      </c>
      <c r="D5" s="17" t="inlineStr">
        <is>
          <t>Unterhaltsreinigung</t>
        </is>
      </c>
      <c r="E5" s="25" t="n">
        <v>0.25</v>
      </c>
      <c r="F5" s="25" t="n">
        <v>0.3541666666666667</v>
      </c>
      <c r="G5" s="26" t="n">
        <v>0</v>
      </c>
      <c r="H5" s="27">
        <f>IF(OR(E5="",F5=""),"",ROUND(MAX(0,MOD(F5-E5,1)*24-N(G5)/60),2))</f>
        <v/>
      </c>
      <c r="I5" s="17" t="n"/>
      <c r="J5" s="17" t="n"/>
      <c r="K5" s="24">
        <f>IF(A5="","",IF(OR(YEAR(A5)&lt;&gt;YEAR(Stammdaten!$B$8),MONTH(A5)&lt;&gt;MONTH(Stammdaten!$B$8)),"⚠ anderer Monat",IF(OR(AND(E5&lt;&gt;"",F5=""),AND(E5="",F5&lt;&gt;"")),"⚠ Zeit unvollständig",IF(AND(E5&lt;&gt;"",F5&lt;&gt;"",COUNTIFS($A$5:$A$154,A5,$E$5:$E$154,"&lt;"&amp;F5,$F$5:$F$154,"&gt;"&amp;E5)&gt;1),"⚠ Überschneidung","✓"))))</f>
        <v/>
      </c>
      <c r="L5" s="28">
        <f>IF(AND(A5&lt;&gt;"",I5&lt;&gt;""),A5,"")</f>
        <v/>
      </c>
    </row>
    <row r="6">
      <c r="A6" s="23" t="n">
        <v>46328</v>
      </c>
      <c r="B6" s="24">
        <f>IF(A6="","",CHOOSE(WEEKDAY(A6,2),"Mo","Di","Mi","Do","Fr","Sa","So"))</f>
        <v/>
      </c>
      <c r="C6" s="17" t="inlineStr">
        <is>
          <t>Kanzlei Weber &amp; Partner</t>
        </is>
      </c>
      <c r="D6" s="17" t="inlineStr">
        <is>
          <t>Unterhaltsreinigung</t>
        </is>
      </c>
      <c r="E6" s="25" t="n">
        <v>0.7083333333333334</v>
      </c>
      <c r="F6" s="25" t="n">
        <v>0.8125</v>
      </c>
      <c r="G6" s="26" t="n">
        <v>15</v>
      </c>
      <c r="H6" s="27">
        <f>IF(OR(E6="",F6=""),"",ROUND(MAX(0,MOD(F6-E6,1)*24-N(G6)/60),2))</f>
        <v/>
      </c>
      <c r="I6" s="17" t="n"/>
      <c r="J6" s="17" t="n"/>
      <c r="K6" s="24">
        <f>IF(A6="","",IF(OR(YEAR(A6)&lt;&gt;YEAR(Stammdaten!$B$8),MONTH(A6)&lt;&gt;MONTH(Stammdaten!$B$8)),"⚠ anderer Monat",IF(OR(AND(E6&lt;&gt;"",F6=""),AND(E6="",F6&lt;&gt;"")),"⚠ Zeit unvollständig",IF(AND(E6&lt;&gt;"",F6&lt;&gt;"",COUNTIFS($A$5:$A$154,A6,$E$5:$E$154,"&lt;"&amp;F6,$F$5:$F$154,"&gt;"&amp;E6)&gt;1),"⚠ Überschneidung","✓"))))</f>
        <v/>
      </c>
      <c r="L6" s="28">
        <f>IF(AND(A6&lt;&gt;"",I6&lt;&gt;""),A6,"")</f>
        <v/>
      </c>
    </row>
    <row r="7">
      <c r="A7" s="23" t="n">
        <v>46329</v>
      </c>
      <c r="B7" s="24">
        <f>IF(A7="","",CHOOSE(WEEKDAY(A7,2),"Mo","Di","Mi","Do","Fr","Sa","So"))</f>
        <v/>
      </c>
      <c r="C7" s="17" t="inlineStr">
        <is>
          <t>Praxis am Markt</t>
        </is>
      </c>
      <c r="D7" s="17" t="inlineStr">
        <is>
          <t>Glasreinigung</t>
        </is>
      </c>
      <c r="E7" s="25" t="n">
        <v>0.2916666666666667</v>
      </c>
      <c r="F7" s="25" t="n">
        <v>0.4583333333333333</v>
      </c>
      <c r="G7" s="26" t="n">
        <v>15</v>
      </c>
      <c r="H7" s="27">
        <f>IF(OR(E7="",F7=""),"",ROUND(MAX(0,MOD(F7-E7,1)*24-N(G7)/60),2))</f>
        <v/>
      </c>
      <c r="I7" s="17" t="n"/>
      <c r="J7" s="17" t="n"/>
      <c r="K7" s="24">
        <f>IF(A7="","",IF(OR(YEAR(A7)&lt;&gt;YEAR(Stammdaten!$B$8),MONTH(A7)&lt;&gt;MONTH(Stammdaten!$B$8)),"⚠ anderer Monat",IF(OR(AND(E7&lt;&gt;"",F7=""),AND(E7="",F7&lt;&gt;"")),"⚠ Zeit unvollständig",IF(AND(E7&lt;&gt;"",F7&lt;&gt;"",COUNTIFS($A$5:$A$154,A7,$E$5:$E$154,"&lt;"&amp;F7,$F$5:$F$154,"&gt;"&amp;E7)&gt;1),"⚠ Überschneidung","✓"))))</f>
        <v/>
      </c>
      <c r="L7" s="28">
        <f>IF(AND(A7&lt;&gt;"",I7&lt;&gt;""),A7,"")</f>
        <v/>
      </c>
    </row>
    <row r="8">
      <c r="A8" s="23" t="n">
        <v>46330</v>
      </c>
      <c r="B8" s="24">
        <f>IF(A8="","",CHOOSE(WEEKDAY(A8,2),"Mo","Di","Mi","Do","Fr","Sa","So"))</f>
        <v/>
      </c>
      <c r="C8" s="17" t="inlineStr">
        <is>
          <t>Büro Musterstraße 12</t>
        </is>
      </c>
      <c r="D8" s="17" t="inlineStr">
        <is>
          <t>Unterhaltsreinigung</t>
        </is>
      </c>
      <c r="E8" s="25" t="n">
        <v>0.25</v>
      </c>
      <c r="F8" s="25" t="n">
        <v>0.3541666666666667</v>
      </c>
      <c r="G8" s="26" t="n">
        <v>0</v>
      </c>
      <c r="H8" s="27">
        <f>IF(OR(E8="",F8=""),"",ROUND(MAX(0,MOD(F8-E8,1)*24-N(G8)/60),2))</f>
        <v/>
      </c>
      <c r="I8" s="17" t="n"/>
      <c r="J8" s="17" t="n"/>
      <c r="K8" s="24">
        <f>IF(A8="","",IF(OR(YEAR(A8)&lt;&gt;YEAR(Stammdaten!$B$8),MONTH(A8)&lt;&gt;MONTH(Stammdaten!$B$8)),"⚠ anderer Monat",IF(OR(AND(E8&lt;&gt;"",F8=""),AND(E8="",F8&lt;&gt;"")),"⚠ Zeit unvollständig",IF(AND(E8&lt;&gt;"",F8&lt;&gt;"",COUNTIFS($A$5:$A$154,A8,$E$5:$E$154,"&lt;"&amp;F8,$F$5:$F$154,"&gt;"&amp;E8)&gt;1),"⚠ Überschneidung","✓"))))</f>
        <v/>
      </c>
      <c r="L8" s="28">
        <f>IF(AND(A8&lt;&gt;"",I8&lt;&gt;""),A8,"")</f>
        <v/>
      </c>
    </row>
    <row r="9">
      <c r="A9" s="23" t="n">
        <v>46330</v>
      </c>
      <c r="B9" s="24">
        <f>IF(A9="","",CHOOSE(WEEKDAY(A9,2),"Mo","Di","Mi","Do","Fr","Sa","So"))</f>
        <v/>
      </c>
      <c r="C9" s="17" t="inlineStr">
        <is>
          <t>Wohnanlage Lindenhof</t>
        </is>
      </c>
      <c r="D9" s="17" t="inlineStr">
        <is>
          <t>Treppenhausreinigung</t>
        </is>
      </c>
      <c r="E9" s="25" t="n">
        <v>0.3645833333333333</v>
      </c>
      <c r="F9" s="25" t="n">
        <v>0.4166666666666667</v>
      </c>
      <c r="G9" s="26" t="n">
        <v>0</v>
      </c>
      <c r="H9" s="27">
        <f>IF(OR(E9="",F9=""),"",ROUND(MAX(0,MOD(F9-E9,1)*24-N(G9)/60),2))</f>
        <v/>
      </c>
      <c r="I9" s="17" t="n"/>
      <c r="J9" s="17" t="n"/>
      <c r="K9" s="24">
        <f>IF(A9="","",IF(OR(YEAR(A9)&lt;&gt;YEAR(Stammdaten!$B$8),MONTH(A9)&lt;&gt;MONTH(Stammdaten!$B$8)),"⚠ anderer Monat",IF(OR(AND(E9&lt;&gt;"",F9=""),AND(E9="",F9&lt;&gt;"")),"⚠ Zeit unvollständig",IF(AND(E9&lt;&gt;"",F9&lt;&gt;"",COUNTIFS($A$5:$A$154,A9,$E$5:$E$154,"&lt;"&amp;F9,$F$5:$F$154,"&gt;"&amp;E9)&gt;1),"⚠ Überschneidung","✓"))))</f>
        <v/>
      </c>
      <c r="L9" s="28">
        <f>IF(AND(A9&lt;&gt;"",I9&lt;&gt;""),A9,"")</f>
        <v/>
      </c>
    </row>
    <row r="10">
      <c r="A10" s="23" t="n">
        <v>46331</v>
      </c>
      <c r="B10" s="24">
        <f>IF(A10="","",CHOOSE(WEEKDAY(A10,2),"Mo","Di","Mi","Do","Fr","Sa","So"))</f>
        <v/>
      </c>
      <c r="C10" s="17" t="n"/>
      <c r="D10" s="17" t="n"/>
      <c r="E10" s="25" t="n"/>
      <c r="F10" s="25" t="n"/>
      <c r="G10" s="26" t="n"/>
      <c r="H10" s="27">
        <f>IF(OR(E10="",F10=""),"",ROUND(MAX(0,MOD(F10-E10,1)*24-N(G10)/60),2))</f>
        <v/>
      </c>
      <c r="I10" s="17" t="inlineStr">
        <is>
          <t>Krankheit</t>
        </is>
      </c>
      <c r="J10" s="17" t="n"/>
      <c r="K10" s="24">
        <f>IF(A10="","",IF(OR(YEAR(A10)&lt;&gt;YEAR(Stammdaten!$B$8),MONTH(A10)&lt;&gt;MONTH(Stammdaten!$B$8)),"⚠ anderer Monat",IF(OR(AND(E10&lt;&gt;"",F10=""),AND(E10="",F10&lt;&gt;"")),"⚠ Zeit unvollständig",IF(AND(E10&lt;&gt;"",F10&lt;&gt;"",COUNTIFS($A$5:$A$154,A10,$E$5:$E$154,"&lt;"&amp;F10,$F$5:$F$154,"&gt;"&amp;E10)&gt;1),"⚠ Überschneidung","✓"))))</f>
        <v/>
      </c>
      <c r="L10" s="28">
        <f>IF(AND(A10&lt;&gt;"",I10&lt;&gt;""),A10,"")</f>
        <v/>
      </c>
    </row>
    <row r="11">
      <c r="A11" s="23" t="n">
        <v>46332</v>
      </c>
      <c r="B11" s="24">
        <f>IF(A11="","",CHOOSE(WEEKDAY(A11,2),"Mo","Di","Mi","Do","Fr","Sa","So"))</f>
        <v/>
      </c>
      <c r="C11" s="17" t="inlineStr">
        <is>
          <t>Büro Musterstraße 12</t>
        </is>
      </c>
      <c r="D11" s="17" t="inlineStr">
        <is>
          <t>Unterhaltsreinigung</t>
        </is>
      </c>
      <c r="E11" s="25" t="n">
        <v>0.25</v>
      </c>
      <c r="F11" s="25" t="n">
        <v>0.3541666666666667</v>
      </c>
      <c r="G11" s="26" t="n">
        <v>0</v>
      </c>
      <c r="H11" s="27">
        <f>IF(OR(E11="",F11=""),"",ROUND(MAX(0,MOD(F11-E11,1)*24-N(G11)/60),2))</f>
        <v/>
      </c>
      <c r="I11" s="17" t="n"/>
      <c r="J11" s="17" t="n"/>
      <c r="K11" s="24">
        <f>IF(A11="","",IF(OR(YEAR(A11)&lt;&gt;YEAR(Stammdaten!$B$8),MONTH(A11)&lt;&gt;MONTH(Stammdaten!$B$8)),"⚠ anderer Monat",IF(OR(AND(E11&lt;&gt;"",F11=""),AND(E11="",F11&lt;&gt;"")),"⚠ Zeit unvollständig",IF(AND(E11&lt;&gt;"",F11&lt;&gt;"",COUNTIFS($A$5:$A$154,A11,$E$5:$E$154,"&lt;"&amp;F11,$F$5:$F$154,"&gt;"&amp;E11)&gt;1),"⚠ Überschneidung","✓"))))</f>
        <v/>
      </c>
      <c r="L11" s="28">
        <f>IF(AND(A11&lt;&gt;"",I11&lt;&gt;""),A11,"")</f>
        <v/>
      </c>
    </row>
    <row r="12">
      <c r="A12" s="23" t="n">
        <v>46332</v>
      </c>
      <c r="B12" s="24">
        <f>IF(A12="","",CHOOSE(WEEKDAY(A12,2),"Mo","Di","Mi","Do","Fr","Sa","So"))</f>
        <v/>
      </c>
      <c r="C12" s="17" t="inlineStr">
        <is>
          <t>Kanzlei Weber &amp; Partner</t>
        </is>
      </c>
      <c r="D12" s="17" t="inlineStr">
        <is>
          <t>Unterhaltsreinigung</t>
        </is>
      </c>
      <c r="E12" s="25" t="n">
        <v>0.7083333333333334</v>
      </c>
      <c r="F12" s="25" t="n">
        <v>0.8125</v>
      </c>
      <c r="G12" s="26" t="n">
        <v>15</v>
      </c>
      <c r="H12" s="27">
        <f>IF(OR(E12="",F12=""),"",ROUND(MAX(0,MOD(F12-E12,1)*24-N(G12)/60),2))</f>
        <v/>
      </c>
      <c r="I12" s="17" t="n"/>
      <c r="J12" s="17" t="n"/>
      <c r="K12" s="24">
        <f>IF(A12="","",IF(OR(YEAR(A12)&lt;&gt;YEAR(Stammdaten!$B$8),MONTH(A12)&lt;&gt;MONTH(Stammdaten!$B$8)),"⚠ anderer Monat",IF(OR(AND(E12&lt;&gt;"",F12=""),AND(E12="",F12&lt;&gt;"")),"⚠ Zeit unvollständig",IF(AND(E12&lt;&gt;"",F12&lt;&gt;"",COUNTIFS($A$5:$A$154,A12,$E$5:$E$154,"&lt;"&amp;F12,$F$5:$F$154,"&gt;"&amp;E12)&gt;1),"⚠ Überschneidung","✓"))))</f>
        <v/>
      </c>
      <c r="L12" s="28">
        <f>IF(AND(A12&lt;&gt;"",I12&lt;&gt;""),A12,"")</f>
        <v/>
      </c>
    </row>
    <row r="13">
      <c r="A13" s="23" t="n">
        <v>46335</v>
      </c>
      <c r="B13" s="24">
        <f>IF(A13="","",CHOOSE(WEEKDAY(A13,2),"Mo","Di","Mi","Do","Fr","Sa","So"))</f>
        <v/>
      </c>
      <c r="C13" s="17" t="inlineStr">
        <is>
          <t>Büro Musterstraße 12</t>
        </is>
      </c>
      <c r="D13" s="17" t="inlineStr">
        <is>
          <t>Unterhaltsreinigung</t>
        </is>
      </c>
      <c r="E13" s="25" t="n">
        <v>0.25</v>
      </c>
      <c r="F13" s="25" t="n">
        <v>0.3541666666666667</v>
      </c>
      <c r="G13" s="26" t="n">
        <v>0</v>
      </c>
      <c r="H13" s="27">
        <f>IF(OR(E13="",F13=""),"",ROUND(MAX(0,MOD(F13-E13,1)*24-N(G13)/60),2))</f>
        <v/>
      </c>
      <c r="I13" s="17" t="n"/>
      <c r="J13" s="17" t="n"/>
      <c r="K13" s="24">
        <f>IF(A13="","",IF(OR(YEAR(A13)&lt;&gt;YEAR(Stammdaten!$B$8),MONTH(A13)&lt;&gt;MONTH(Stammdaten!$B$8)),"⚠ anderer Monat",IF(OR(AND(E13&lt;&gt;"",F13=""),AND(E13="",F13&lt;&gt;"")),"⚠ Zeit unvollständig",IF(AND(E13&lt;&gt;"",F13&lt;&gt;"",COUNTIFS($A$5:$A$154,A13,$E$5:$E$154,"&lt;"&amp;F13,$F$5:$F$154,"&gt;"&amp;E13)&gt;1),"⚠ Überschneidung","✓"))))</f>
        <v/>
      </c>
      <c r="L13" s="28">
        <f>IF(AND(A13&lt;&gt;"",I13&lt;&gt;""),A13,"")</f>
        <v/>
      </c>
    </row>
    <row r="14">
      <c r="A14" s="23" t="n">
        <v>46335</v>
      </c>
      <c r="B14" s="24">
        <f>IF(A14="","",CHOOSE(WEEKDAY(A14,2),"Mo","Di","Mi","Do","Fr","Sa","So"))</f>
        <v/>
      </c>
      <c r="C14" s="17" t="inlineStr">
        <is>
          <t>Praxis am Markt</t>
        </is>
      </c>
      <c r="D14" s="17" t="inlineStr">
        <is>
          <t>Glasreinigung</t>
        </is>
      </c>
      <c r="E14" s="25" t="n">
        <v>0.3333333333333333</v>
      </c>
      <c r="F14" s="25" t="n">
        <v>0.4583333333333333</v>
      </c>
      <c r="G14" s="26" t="n">
        <v>15</v>
      </c>
      <c r="H14" s="27">
        <f>IF(OR(E14="",F14=""),"",ROUND(MAX(0,MOD(F14-E14,1)*24-N(G14)/60),2))</f>
        <v/>
      </c>
      <c r="I14" s="17" t="n"/>
      <c r="J14" s="17" t="n"/>
      <c r="K14" s="24">
        <f>IF(A14="","",IF(OR(YEAR(A14)&lt;&gt;YEAR(Stammdaten!$B$8),MONTH(A14)&lt;&gt;MONTH(Stammdaten!$B$8)),"⚠ anderer Monat",IF(OR(AND(E14&lt;&gt;"",F14=""),AND(E14="",F14&lt;&gt;"")),"⚠ Zeit unvollständig",IF(AND(E14&lt;&gt;"",F14&lt;&gt;"",COUNTIFS($A$5:$A$154,A14,$E$5:$E$154,"&lt;"&amp;F14,$F$5:$F$154,"&gt;"&amp;E14)&gt;1),"⚠ Überschneidung","✓"))))</f>
        <v/>
      </c>
      <c r="L14" s="28">
        <f>IF(AND(A14&lt;&gt;"",I14&lt;&gt;""),A14,"")</f>
        <v/>
      </c>
    </row>
    <row r="15">
      <c r="A15" s="23" t="n">
        <v>46336</v>
      </c>
      <c r="B15" s="24">
        <f>IF(A15="","",CHOOSE(WEEKDAY(A15,2),"Mo","Di","Mi","Do","Fr","Sa","So"))</f>
        <v/>
      </c>
      <c r="C15" s="17" t="n"/>
      <c r="D15" s="17" t="n"/>
      <c r="E15" s="25" t="n"/>
      <c r="F15" s="25" t="n"/>
      <c r="G15" s="26" t="n"/>
      <c r="H15" s="27">
        <f>IF(OR(E15="",F15=""),"",ROUND(MAX(0,MOD(F15-E15,1)*24-N(G15)/60),2))</f>
        <v/>
      </c>
      <c r="I15" s="17" t="inlineStr">
        <is>
          <t>Urlaub</t>
        </is>
      </c>
      <c r="J15" s="17" t="n"/>
      <c r="K15" s="24">
        <f>IF(A15="","",IF(OR(YEAR(A15)&lt;&gt;YEAR(Stammdaten!$B$8),MONTH(A15)&lt;&gt;MONTH(Stammdaten!$B$8)),"⚠ anderer Monat",IF(OR(AND(E15&lt;&gt;"",F15=""),AND(E15="",F15&lt;&gt;"")),"⚠ Zeit unvollständig",IF(AND(E15&lt;&gt;"",F15&lt;&gt;"",COUNTIFS($A$5:$A$154,A15,$E$5:$E$154,"&lt;"&amp;F15,$F$5:$F$154,"&gt;"&amp;E15)&gt;1),"⚠ Überschneidung","✓"))))</f>
        <v/>
      </c>
      <c r="L15" s="28">
        <f>IF(AND(A15&lt;&gt;"",I15&lt;&gt;""),A15,"")</f>
        <v/>
      </c>
    </row>
    <row r="16">
      <c r="A16" s="23" t="n">
        <v>46337</v>
      </c>
      <c r="B16" s="24">
        <f>IF(A16="","",CHOOSE(WEEKDAY(A16,2),"Mo","Di","Mi","Do","Fr","Sa","So"))</f>
        <v/>
      </c>
      <c r="C16" s="17" t="n"/>
      <c r="D16" s="17" t="n"/>
      <c r="E16" s="25" t="n"/>
      <c r="F16" s="25" t="n"/>
      <c r="G16" s="26" t="n"/>
      <c r="H16" s="27">
        <f>IF(OR(E16="",F16=""),"",ROUND(MAX(0,MOD(F16-E16,1)*24-N(G16)/60),2))</f>
        <v/>
      </c>
      <c r="I16" s="17" t="inlineStr">
        <is>
          <t>Urlaub</t>
        </is>
      </c>
      <c r="J16" s="17" t="n"/>
      <c r="K16" s="24">
        <f>IF(A16="","",IF(OR(YEAR(A16)&lt;&gt;YEAR(Stammdaten!$B$8),MONTH(A16)&lt;&gt;MONTH(Stammdaten!$B$8)),"⚠ anderer Monat",IF(OR(AND(E16&lt;&gt;"",F16=""),AND(E16="",F16&lt;&gt;"")),"⚠ Zeit unvollständig",IF(AND(E16&lt;&gt;"",F16&lt;&gt;"",COUNTIFS($A$5:$A$154,A16,$E$5:$E$154,"&lt;"&amp;F16,$F$5:$F$154,"&gt;"&amp;E16)&gt;1),"⚠ Überschneidung","✓"))))</f>
        <v/>
      </c>
      <c r="L16" s="28">
        <f>IF(AND(A16&lt;&gt;"",I16&lt;&gt;""),A16,"")</f>
        <v/>
      </c>
    </row>
    <row r="17">
      <c r="A17" s="23" t="n">
        <v>46338</v>
      </c>
      <c r="B17" s="24">
        <f>IF(A17="","",CHOOSE(WEEKDAY(A17,2),"Mo","Di","Mi","Do","Fr","Sa","So"))</f>
        <v/>
      </c>
      <c r="C17" s="17" t="inlineStr">
        <is>
          <t>Wohnanlage Lindenhof</t>
        </is>
      </c>
      <c r="D17" s="17" t="inlineStr">
        <is>
          <t>Treppenhausreinigung</t>
        </is>
      </c>
      <c r="E17" s="25" t="n">
        <v>0.375</v>
      </c>
      <c r="F17" s="25" t="n"/>
      <c r="G17" s="26" t="n">
        <v>0</v>
      </c>
      <c r="H17" s="27">
        <f>IF(OR(E17="",F17=""),"",ROUND(MAX(0,MOD(F17-E17,1)*24-N(G17)/60),2))</f>
        <v/>
      </c>
      <c r="I17" s="17" t="n"/>
      <c r="J17" s="17" t="n"/>
      <c r="K17" s="24">
        <f>IF(A17="","",IF(OR(YEAR(A17)&lt;&gt;YEAR(Stammdaten!$B$8),MONTH(A17)&lt;&gt;MONTH(Stammdaten!$B$8)),"⚠ anderer Monat",IF(OR(AND(E17&lt;&gt;"",F17=""),AND(E17="",F17&lt;&gt;"")),"⚠ Zeit unvollständig",IF(AND(E17&lt;&gt;"",F17&lt;&gt;"",COUNTIFS($A$5:$A$154,A17,$E$5:$E$154,"&lt;"&amp;F17,$F$5:$F$154,"&gt;"&amp;E17)&gt;1),"⚠ Überschneidung","✓"))))</f>
        <v/>
      </c>
      <c r="L17" s="28">
        <f>IF(AND(A17&lt;&gt;"",I17&lt;&gt;""),A17,"")</f>
        <v/>
      </c>
    </row>
    <row r="18">
      <c r="A18" s="23" t="n"/>
      <c r="B18" s="24">
        <f>IF(A18="","",CHOOSE(WEEKDAY(A18,2),"Mo","Di","Mi","Do","Fr","Sa","So"))</f>
        <v/>
      </c>
      <c r="C18" s="17" t="n"/>
      <c r="D18" s="17" t="n"/>
      <c r="E18" s="25" t="n"/>
      <c r="F18" s="25" t="n"/>
      <c r="G18" s="26" t="n"/>
      <c r="H18" s="27">
        <f>IF(OR(E18="",F18=""),"",ROUND(MAX(0,MOD(F18-E18,1)*24-N(G18)/60),2))</f>
        <v/>
      </c>
      <c r="I18" s="17" t="n"/>
      <c r="J18" s="17" t="n"/>
      <c r="K18" s="24">
        <f>IF(A18="","",IF(OR(YEAR(A18)&lt;&gt;YEAR(Stammdaten!$B$8),MONTH(A18)&lt;&gt;MONTH(Stammdaten!$B$8)),"⚠ anderer Monat",IF(OR(AND(E18&lt;&gt;"",F18=""),AND(E18="",F18&lt;&gt;"")),"⚠ Zeit unvollständig",IF(AND(E18&lt;&gt;"",F18&lt;&gt;"",COUNTIFS($A$5:$A$154,A18,$E$5:$E$154,"&lt;"&amp;F18,$F$5:$F$154,"&gt;"&amp;E18)&gt;1),"⚠ Überschneidung","✓"))))</f>
        <v/>
      </c>
      <c r="L18" s="28">
        <f>IF(AND(A18&lt;&gt;"",I18&lt;&gt;""),A18,"")</f>
        <v/>
      </c>
    </row>
    <row r="19">
      <c r="A19" s="23" t="n"/>
      <c r="B19" s="24">
        <f>IF(A19="","",CHOOSE(WEEKDAY(A19,2),"Mo","Di","Mi","Do","Fr","Sa","So"))</f>
        <v/>
      </c>
      <c r="C19" s="17" t="n"/>
      <c r="D19" s="17" t="n"/>
      <c r="E19" s="25" t="n"/>
      <c r="F19" s="25" t="n"/>
      <c r="G19" s="26" t="n"/>
      <c r="H19" s="27">
        <f>IF(OR(E19="",F19=""),"",ROUND(MAX(0,MOD(F19-E19,1)*24-N(G19)/60),2))</f>
        <v/>
      </c>
      <c r="I19" s="17" t="n"/>
      <c r="J19" s="17" t="n"/>
      <c r="K19" s="24">
        <f>IF(A19="","",IF(OR(YEAR(A19)&lt;&gt;YEAR(Stammdaten!$B$8),MONTH(A19)&lt;&gt;MONTH(Stammdaten!$B$8)),"⚠ anderer Monat",IF(OR(AND(E19&lt;&gt;"",F19=""),AND(E19="",F19&lt;&gt;"")),"⚠ Zeit unvollständig",IF(AND(E19&lt;&gt;"",F19&lt;&gt;"",COUNTIFS($A$5:$A$154,A19,$E$5:$E$154,"&lt;"&amp;F19,$F$5:$F$154,"&gt;"&amp;E19)&gt;1),"⚠ Überschneidung","✓"))))</f>
        <v/>
      </c>
      <c r="L19" s="28">
        <f>IF(AND(A19&lt;&gt;"",I19&lt;&gt;""),A19,"")</f>
        <v/>
      </c>
    </row>
    <row r="20">
      <c r="A20" s="23" t="n"/>
      <c r="B20" s="24">
        <f>IF(A20="","",CHOOSE(WEEKDAY(A20,2),"Mo","Di","Mi","Do","Fr","Sa","So"))</f>
        <v/>
      </c>
      <c r="C20" s="17" t="n"/>
      <c r="D20" s="17" t="n"/>
      <c r="E20" s="25" t="n"/>
      <c r="F20" s="25" t="n"/>
      <c r="G20" s="26" t="n"/>
      <c r="H20" s="27">
        <f>IF(OR(E20="",F20=""),"",ROUND(MAX(0,MOD(F20-E20,1)*24-N(G20)/60),2))</f>
        <v/>
      </c>
      <c r="I20" s="17" t="n"/>
      <c r="J20" s="17" t="n"/>
      <c r="K20" s="24">
        <f>IF(A20="","",IF(OR(YEAR(A20)&lt;&gt;YEAR(Stammdaten!$B$8),MONTH(A20)&lt;&gt;MONTH(Stammdaten!$B$8)),"⚠ anderer Monat",IF(OR(AND(E20&lt;&gt;"",F20=""),AND(E20="",F20&lt;&gt;"")),"⚠ Zeit unvollständig",IF(AND(E20&lt;&gt;"",F20&lt;&gt;"",COUNTIFS($A$5:$A$154,A20,$E$5:$E$154,"&lt;"&amp;F20,$F$5:$F$154,"&gt;"&amp;E20)&gt;1),"⚠ Überschneidung","✓"))))</f>
        <v/>
      </c>
      <c r="L20" s="28">
        <f>IF(AND(A20&lt;&gt;"",I20&lt;&gt;""),A20,"")</f>
        <v/>
      </c>
    </row>
    <row r="21">
      <c r="A21" s="23" t="n"/>
      <c r="B21" s="24">
        <f>IF(A21="","",CHOOSE(WEEKDAY(A21,2),"Mo","Di","Mi","Do","Fr","Sa","So"))</f>
        <v/>
      </c>
      <c r="C21" s="17" t="n"/>
      <c r="D21" s="17" t="n"/>
      <c r="E21" s="25" t="n"/>
      <c r="F21" s="25" t="n"/>
      <c r="G21" s="26" t="n"/>
      <c r="H21" s="27">
        <f>IF(OR(E21="",F21=""),"",ROUND(MAX(0,MOD(F21-E21,1)*24-N(G21)/60),2))</f>
        <v/>
      </c>
      <c r="I21" s="17" t="n"/>
      <c r="J21" s="17" t="n"/>
      <c r="K21" s="24">
        <f>IF(A21="","",IF(OR(YEAR(A21)&lt;&gt;YEAR(Stammdaten!$B$8),MONTH(A21)&lt;&gt;MONTH(Stammdaten!$B$8)),"⚠ anderer Monat",IF(OR(AND(E21&lt;&gt;"",F21=""),AND(E21="",F21&lt;&gt;"")),"⚠ Zeit unvollständig",IF(AND(E21&lt;&gt;"",F21&lt;&gt;"",COUNTIFS($A$5:$A$154,A21,$E$5:$E$154,"&lt;"&amp;F21,$F$5:$F$154,"&gt;"&amp;E21)&gt;1),"⚠ Überschneidung","✓"))))</f>
        <v/>
      </c>
      <c r="L21" s="28">
        <f>IF(AND(A21&lt;&gt;"",I21&lt;&gt;""),A21,"")</f>
        <v/>
      </c>
    </row>
    <row r="22">
      <c r="A22" s="23" t="n"/>
      <c r="B22" s="24">
        <f>IF(A22="","",CHOOSE(WEEKDAY(A22,2),"Mo","Di","Mi","Do","Fr","Sa","So"))</f>
        <v/>
      </c>
      <c r="C22" s="17" t="n"/>
      <c r="D22" s="17" t="n"/>
      <c r="E22" s="25" t="n"/>
      <c r="F22" s="25" t="n"/>
      <c r="G22" s="26" t="n"/>
      <c r="H22" s="27">
        <f>IF(OR(E22="",F22=""),"",ROUND(MAX(0,MOD(F22-E22,1)*24-N(G22)/60),2))</f>
        <v/>
      </c>
      <c r="I22" s="17" t="n"/>
      <c r="J22" s="17" t="n"/>
      <c r="K22" s="24">
        <f>IF(A22="","",IF(OR(YEAR(A22)&lt;&gt;YEAR(Stammdaten!$B$8),MONTH(A22)&lt;&gt;MONTH(Stammdaten!$B$8)),"⚠ anderer Monat",IF(OR(AND(E22&lt;&gt;"",F22=""),AND(E22="",F22&lt;&gt;"")),"⚠ Zeit unvollständig",IF(AND(E22&lt;&gt;"",F22&lt;&gt;"",COUNTIFS($A$5:$A$154,A22,$E$5:$E$154,"&lt;"&amp;F22,$F$5:$F$154,"&gt;"&amp;E22)&gt;1),"⚠ Überschneidung","✓"))))</f>
        <v/>
      </c>
      <c r="L22" s="28">
        <f>IF(AND(A22&lt;&gt;"",I22&lt;&gt;""),A22,"")</f>
        <v/>
      </c>
    </row>
    <row r="23">
      <c r="A23" s="23" t="n"/>
      <c r="B23" s="24">
        <f>IF(A23="","",CHOOSE(WEEKDAY(A23,2),"Mo","Di","Mi","Do","Fr","Sa","So"))</f>
        <v/>
      </c>
      <c r="C23" s="17" t="n"/>
      <c r="D23" s="17" t="n"/>
      <c r="E23" s="25" t="n"/>
      <c r="F23" s="25" t="n"/>
      <c r="G23" s="26" t="n"/>
      <c r="H23" s="27">
        <f>IF(OR(E23="",F23=""),"",ROUND(MAX(0,MOD(F23-E23,1)*24-N(G23)/60),2))</f>
        <v/>
      </c>
      <c r="I23" s="17" t="n"/>
      <c r="J23" s="17" t="n"/>
      <c r="K23" s="24">
        <f>IF(A23="","",IF(OR(YEAR(A23)&lt;&gt;YEAR(Stammdaten!$B$8),MONTH(A23)&lt;&gt;MONTH(Stammdaten!$B$8)),"⚠ anderer Monat",IF(OR(AND(E23&lt;&gt;"",F23=""),AND(E23="",F23&lt;&gt;"")),"⚠ Zeit unvollständig",IF(AND(E23&lt;&gt;"",F23&lt;&gt;"",COUNTIFS($A$5:$A$154,A23,$E$5:$E$154,"&lt;"&amp;F23,$F$5:$F$154,"&gt;"&amp;E23)&gt;1),"⚠ Überschneidung","✓"))))</f>
        <v/>
      </c>
      <c r="L23" s="28">
        <f>IF(AND(A23&lt;&gt;"",I23&lt;&gt;""),A23,"")</f>
        <v/>
      </c>
    </row>
    <row r="24">
      <c r="A24" s="23" t="n"/>
      <c r="B24" s="24">
        <f>IF(A24="","",CHOOSE(WEEKDAY(A24,2),"Mo","Di","Mi","Do","Fr","Sa","So"))</f>
        <v/>
      </c>
      <c r="C24" s="17" t="n"/>
      <c r="D24" s="17" t="n"/>
      <c r="E24" s="25" t="n"/>
      <c r="F24" s="25" t="n"/>
      <c r="G24" s="26" t="n"/>
      <c r="H24" s="27">
        <f>IF(OR(E24="",F24=""),"",ROUND(MAX(0,MOD(F24-E24,1)*24-N(G24)/60),2))</f>
        <v/>
      </c>
      <c r="I24" s="17" t="n"/>
      <c r="J24" s="17" t="n"/>
      <c r="K24" s="24">
        <f>IF(A24="","",IF(OR(YEAR(A24)&lt;&gt;YEAR(Stammdaten!$B$8),MONTH(A24)&lt;&gt;MONTH(Stammdaten!$B$8)),"⚠ anderer Monat",IF(OR(AND(E24&lt;&gt;"",F24=""),AND(E24="",F24&lt;&gt;"")),"⚠ Zeit unvollständig",IF(AND(E24&lt;&gt;"",F24&lt;&gt;"",COUNTIFS($A$5:$A$154,A24,$E$5:$E$154,"&lt;"&amp;F24,$F$5:$F$154,"&gt;"&amp;E24)&gt;1),"⚠ Überschneidung","✓"))))</f>
        <v/>
      </c>
      <c r="L24" s="28">
        <f>IF(AND(A24&lt;&gt;"",I24&lt;&gt;""),A24,"")</f>
        <v/>
      </c>
    </row>
    <row r="25">
      <c r="A25" s="23" t="n"/>
      <c r="B25" s="24">
        <f>IF(A25="","",CHOOSE(WEEKDAY(A25,2),"Mo","Di","Mi","Do","Fr","Sa","So"))</f>
        <v/>
      </c>
      <c r="C25" s="17" t="n"/>
      <c r="D25" s="17" t="n"/>
      <c r="E25" s="25" t="n"/>
      <c r="F25" s="25" t="n"/>
      <c r="G25" s="26" t="n"/>
      <c r="H25" s="27">
        <f>IF(OR(E25="",F25=""),"",ROUND(MAX(0,MOD(F25-E25,1)*24-N(G25)/60),2))</f>
        <v/>
      </c>
      <c r="I25" s="17" t="n"/>
      <c r="J25" s="17" t="n"/>
      <c r="K25" s="24">
        <f>IF(A25="","",IF(OR(YEAR(A25)&lt;&gt;YEAR(Stammdaten!$B$8),MONTH(A25)&lt;&gt;MONTH(Stammdaten!$B$8)),"⚠ anderer Monat",IF(OR(AND(E25&lt;&gt;"",F25=""),AND(E25="",F25&lt;&gt;"")),"⚠ Zeit unvollständig",IF(AND(E25&lt;&gt;"",F25&lt;&gt;"",COUNTIFS($A$5:$A$154,A25,$E$5:$E$154,"&lt;"&amp;F25,$F$5:$F$154,"&gt;"&amp;E25)&gt;1),"⚠ Überschneidung","✓"))))</f>
        <v/>
      </c>
      <c r="L25" s="28">
        <f>IF(AND(A25&lt;&gt;"",I25&lt;&gt;""),A25,"")</f>
        <v/>
      </c>
    </row>
    <row r="26">
      <c r="A26" s="23" t="n"/>
      <c r="B26" s="24">
        <f>IF(A26="","",CHOOSE(WEEKDAY(A26,2),"Mo","Di","Mi","Do","Fr","Sa","So"))</f>
        <v/>
      </c>
      <c r="C26" s="17" t="n"/>
      <c r="D26" s="17" t="n"/>
      <c r="E26" s="25" t="n"/>
      <c r="F26" s="25" t="n"/>
      <c r="G26" s="26" t="n"/>
      <c r="H26" s="27">
        <f>IF(OR(E26="",F26=""),"",ROUND(MAX(0,MOD(F26-E26,1)*24-N(G26)/60),2))</f>
        <v/>
      </c>
      <c r="I26" s="17" t="n"/>
      <c r="J26" s="17" t="n"/>
      <c r="K26" s="24">
        <f>IF(A26="","",IF(OR(YEAR(A26)&lt;&gt;YEAR(Stammdaten!$B$8),MONTH(A26)&lt;&gt;MONTH(Stammdaten!$B$8)),"⚠ anderer Monat",IF(OR(AND(E26&lt;&gt;"",F26=""),AND(E26="",F26&lt;&gt;"")),"⚠ Zeit unvollständig",IF(AND(E26&lt;&gt;"",F26&lt;&gt;"",COUNTIFS($A$5:$A$154,A26,$E$5:$E$154,"&lt;"&amp;F26,$F$5:$F$154,"&gt;"&amp;E26)&gt;1),"⚠ Überschneidung","✓"))))</f>
        <v/>
      </c>
      <c r="L26" s="28">
        <f>IF(AND(A26&lt;&gt;"",I26&lt;&gt;""),A26,"")</f>
        <v/>
      </c>
    </row>
    <row r="27">
      <c r="A27" s="23" t="n"/>
      <c r="B27" s="24">
        <f>IF(A27="","",CHOOSE(WEEKDAY(A27,2),"Mo","Di","Mi","Do","Fr","Sa","So"))</f>
        <v/>
      </c>
      <c r="C27" s="17" t="n"/>
      <c r="D27" s="17" t="n"/>
      <c r="E27" s="25" t="n"/>
      <c r="F27" s="25" t="n"/>
      <c r="G27" s="26" t="n"/>
      <c r="H27" s="27">
        <f>IF(OR(E27="",F27=""),"",ROUND(MAX(0,MOD(F27-E27,1)*24-N(G27)/60),2))</f>
        <v/>
      </c>
      <c r="I27" s="17" t="n"/>
      <c r="J27" s="17" t="n"/>
      <c r="K27" s="24">
        <f>IF(A27="","",IF(OR(YEAR(A27)&lt;&gt;YEAR(Stammdaten!$B$8),MONTH(A27)&lt;&gt;MONTH(Stammdaten!$B$8)),"⚠ anderer Monat",IF(OR(AND(E27&lt;&gt;"",F27=""),AND(E27="",F27&lt;&gt;"")),"⚠ Zeit unvollständig",IF(AND(E27&lt;&gt;"",F27&lt;&gt;"",COUNTIFS($A$5:$A$154,A27,$E$5:$E$154,"&lt;"&amp;F27,$F$5:$F$154,"&gt;"&amp;E27)&gt;1),"⚠ Überschneidung","✓"))))</f>
        <v/>
      </c>
      <c r="L27" s="28">
        <f>IF(AND(A27&lt;&gt;"",I27&lt;&gt;""),A27,"")</f>
        <v/>
      </c>
    </row>
    <row r="28">
      <c r="A28" s="23" t="n"/>
      <c r="B28" s="24">
        <f>IF(A28="","",CHOOSE(WEEKDAY(A28,2),"Mo","Di","Mi","Do","Fr","Sa","So"))</f>
        <v/>
      </c>
      <c r="C28" s="17" t="n"/>
      <c r="D28" s="17" t="n"/>
      <c r="E28" s="25" t="n"/>
      <c r="F28" s="25" t="n"/>
      <c r="G28" s="26" t="n"/>
      <c r="H28" s="27">
        <f>IF(OR(E28="",F28=""),"",ROUND(MAX(0,MOD(F28-E28,1)*24-N(G28)/60),2))</f>
        <v/>
      </c>
      <c r="I28" s="17" t="n"/>
      <c r="J28" s="17" t="n"/>
      <c r="K28" s="24">
        <f>IF(A28="","",IF(OR(YEAR(A28)&lt;&gt;YEAR(Stammdaten!$B$8),MONTH(A28)&lt;&gt;MONTH(Stammdaten!$B$8)),"⚠ anderer Monat",IF(OR(AND(E28&lt;&gt;"",F28=""),AND(E28="",F28&lt;&gt;"")),"⚠ Zeit unvollständig",IF(AND(E28&lt;&gt;"",F28&lt;&gt;"",COUNTIFS($A$5:$A$154,A28,$E$5:$E$154,"&lt;"&amp;F28,$F$5:$F$154,"&gt;"&amp;E28)&gt;1),"⚠ Überschneidung","✓"))))</f>
        <v/>
      </c>
      <c r="L28" s="28">
        <f>IF(AND(A28&lt;&gt;"",I28&lt;&gt;""),A28,"")</f>
        <v/>
      </c>
    </row>
    <row r="29">
      <c r="A29" s="23" t="n"/>
      <c r="B29" s="24">
        <f>IF(A29="","",CHOOSE(WEEKDAY(A29,2),"Mo","Di","Mi","Do","Fr","Sa","So"))</f>
        <v/>
      </c>
      <c r="C29" s="17" t="n"/>
      <c r="D29" s="17" t="n"/>
      <c r="E29" s="25" t="n"/>
      <c r="F29" s="25" t="n"/>
      <c r="G29" s="26" t="n"/>
      <c r="H29" s="27">
        <f>IF(OR(E29="",F29=""),"",ROUND(MAX(0,MOD(F29-E29,1)*24-N(G29)/60),2))</f>
        <v/>
      </c>
      <c r="I29" s="17" t="n"/>
      <c r="J29" s="17" t="n"/>
      <c r="K29" s="24">
        <f>IF(A29="","",IF(OR(YEAR(A29)&lt;&gt;YEAR(Stammdaten!$B$8),MONTH(A29)&lt;&gt;MONTH(Stammdaten!$B$8)),"⚠ anderer Monat",IF(OR(AND(E29&lt;&gt;"",F29=""),AND(E29="",F29&lt;&gt;"")),"⚠ Zeit unvollständig",IF(AND(E29&lt;&gt;"",F29&lt;&gt;"",COUNTIFS($A$5:$A$154,A29,$E$5:$E$154,"&lt;"&amp;F29,$F$5:$F$154,"&gt;"&amp;E29)&gt;1),"⚠ Überschneidung","✓"))))</f>
        <v/>
      </c>
      <c r="L29" s="28">
        <f>IF(AND(A29&lt;&gt;"",I29&lt;&gt;""),A29,"")</f>
        <v/>
      </c>
    </row>
    <row r="30">
      <c r="A30" s="23" t="n"/>
      <c r="B30" s="24">
        <f>IF(A30="","",CHOOSE(WEEKDAY(A30,2),"Mo","Di","Mi","Do","Fr","Sa","So"))</f>
        <v/>
      </c>
      <c r="C30" s="17" t="n"/>
      <c r="D30" s="17" t="n"/>
      <c r="E30" s="25" t="n"/>
      <c r="F30" s="25" t="n"/>
      <c r="G30" s="26" t="n"/>
      <c r="H30" s="27">
        <f>IF(OR(E30="",F30=""),"",ROUND(MAX(0,MOD(F30-E30,1)*24-N(G30)/60),2))</f>
        <v/>
      </c>
      <c r="I30" s="17" t="n"/>
      <c r="J30" s="17" t="n"/>
      <c r="K30" s="24">
        <f>IF(A30="","",IF(OR(YEAR(A30)&lt;&gt;YEAR(Stammdaten!$B$8),MONTH(A30)&lt;&gt;MONTH(Stammdaten!$B$8)),"⚠ anderer Monat",IF(OR(AND(E30&lt;&gt;"",F30=""),AND(E30="",F30&lt;&gt;"")),"⚠ Zeit unvollständig",IF(AND(E30&lt;&gt;"",F30&lt;&gt;"",COUNTIFS($A$5:$A$154,A30,$E$5:$E$154,"&lt;"&amp;F30,$F$5:$F$154,"&gt;"&amp;E30)&gt;1),"⚠ Überschneidung","✓"))))</f>
        <v/>
      </c>
      <c r="L30" s="28">
        <f>IF(AND(A30&lt;&gt;"",I30&lt;&gt;""),A30,"")</f>
        <v/>
      </c>
    </row>
    <row r="31">
      <c r="A31" s="23" t="n"/>
      <c r="B31" s="24">
        <f>IF(A31="","",CHOOSE(WEEKDAY(A31,2),"Mo","Di","Mi","Do","Fr","Sa","So"))</f>
        <v/>
      </c>
      <c r="C31" s="17" t="n"/>
      <c r="D31" s="17" t="n"/>
      <c r="E31" s="25" t="n"/>
      <c r="F31" s="25" t="n"/>
      <c r="G31" s="26" t="n"/>
      <c r="H31" s="27">
        <f>IF(OR(E31="",F31=""),"",ROUND(MAX(0,MOD(F31-E31,1)*24-N(G31)/60),2))</f>
        <v/>
      </c>
      <c r="I31" s="17" t="n"/>
      <c r="J31" s="17" t="n"/>
      <c r="K31" s="24">
        <f>IF(A31="","",IF(OR(YEAR(A31)&lt;&gt;YEAR(Stammdaten!$B$8),MONTH(A31)&lt;&gt;MONTH(Stammdaten!$B$8)),"⚠ anderer Monat",IF(OR(AND(E31&lt;&gt;"",F31=""),AND(E31="",F31&lt;&gt;"")),"⚠ Zeit unvollständig",IF(AND(E31&lt;&gt;"",F31&lt;&gt;"",COUNTIFS($A$5:$A$154,A31,$E$5:$E$154,"&lt;"&amp;F31,$F$5:$F$154,"&gt;"&amp;E31)&gt;1),"⚠ Überschneidung","✓"))))</f>
        <v/>
      </c>
      <c r="L31" s="28">
        <f>IF(AND(A31&lt;&gt;"",I31&lt;&gt;""),A31,"")</f>
        <v/>
      </c>
    </row>
    <row r="32">
      <c r="A32" s="23" t="n"/>
      <c r="B32" s="24">
        <f>IF(A32="","",CHOOSE(WEEKDAY(A32,2),"Mo","Di","Mi","Do","Fr","Sa","So"))</f>
        <v/>
      </c>
      <c r="C32" s="17" t="n"/>
      <c r="D32" s="17" t="n"/>
      <c r="E32" s="25" t="n"/>
      <c r="F32" s="25" t="n"/>
      <c r="G32" s="26" t="n"/>
      <c r="H32" s="27">
        <f>IF(OR(E32="",F32=""),"",ROUND(MAX(0,MOD(F32-E32,1)*24-N(G32)/60),2))</f>
        <v/>
      </c>
      <c r="I32" s="17" t="n"/>
      <c r="J32" s="17" t="n"/>
      <c r="K32" s="24">
        <f>IF(A32="","",IF(OR(YEAR(A32)&lt;&gt;YEAR(Stammdaten!$B$8),MONTH(A32)&lt;&gt;MONTH(Stammdaten!$B$8)),"⚠ anderer Monat",IF(OR(AND(E32&lt;&gt;"",F32=""),AND(E32="",F32&lt;&gt;"")),"⚠ Zeit unvollständig",IF(AND(E32&lt;&gt;"",F32&lt;&gt;"",COUNTIFS($A$5:$A$154,A32,$E$5:$E$154,"&lt;"&amp;F32,$F$5:$F$154,"&gt;"&amp;E32)&gt;1),"⚠ Überschneidung","✓"))))</f>
        <v/>
      </c>
      <c r="L32" s="28">
        <f>IF(AND(A32&lt;&gt;"",I32&lt;&gt;""),A32,"")</f>
        <v/>
      </c>
    </row>
    <row r="33">
      <c r="A33" s="23" t="n"/>
      <c r="B33" s="24">
        <f>IF(A33="","",CHOOSE(WEEKDAY(A33,2),"Mo","Di","Mi","Do","Fr","Sa","So"))</f>
        <v/>
      </c>
      <c r="C33" s="17" t="n"/>
      <c r="D33" s="17" t="n"/>
      <c r="E33" s="25" t="n"/>
      <c r="F33" s="25" t="n"/>
      <c r="G33" s="26" t="n"/>
      <c r="H33" s="27">
        <f>IF(OR(E33="",F33=""),"",ROUND(MAX(0,MOD(F33-E33,1)*24-N(G33)/60),2))</f>
        <v/>
      </c>
      <c r="I33" s="17" t="n"/>
      <c r="J33" s="17" t="n"/>
      <c r="K33" s="24">
        <f>IF(A33="","",IF(OR(YEAR(A33)&lt;&gt;YEAR(Stammdaten!$B$8),MONTH(A33)&lt;&gt;MONTH(Stammdaten!$B$8)),"⚠ anderer Monat",IF(OR(AND(E33&lt;&gt;"",F33=""),AND(E33="",F33&lt;&gt;"")),"⚠ Zeit unvollständig",IF(AND(E33&lt;&gt;"",F33&lt;&gt;"",COUNTIFS($A$5:$A$154,A33,$E$5:$E$154,"&lt;"&amp;F33,$F$5:$F$154,"&gt;"&amp;E33)&gt;1),"⚠ Überschneidung","✓"))))</f>
        <v/>
      </c>
      <c r="L33" s="28">
        <f>IF(AND(A33&lt;&gt;"",I33&lt;&gt;""),A33,"")</f>
        <v/>
      </c>
    </row>
    <row r="34">
      <c r="A34" s="23" t="n"/>
      <c r="B34" s="24">
        <f>IF(A34="","",CHOOSE(WEEKDAY(A34,2),"Mo","Di","Mi","Do","Fr","Sa","So"))</f>
        <v/>
      </c>
      <c r="C34" s="17" t="n"/>
      <c r="D34" s="17" t="n"/>
      <c r="E34" s="25" t="n"/>
      <c r="F34" s="25" t="n"/>
      <c r="G34" s="26" t="n"/>
      <c r="H34" s="27">
        <f>IF(OR(E34="",F34=""),"",ROUND(MAX(0,MOD(F34-E34,1)*24-N(G34)/60),2))</f>
        <v/>
      </c>
      <c r="I34" s="17" t="n"/>
      <c r="J34" s="17" t="n"/>
      <c r="K34" s="24">
        <f>IF(A34="","",IF(OR(YEAR(A34)&lt;&gt;YEAR(Stammdaten!$B$8),MONTH(A34)&lt;&gt;MONTH(Stammdaten!$B$8)),"⚠ anderer Monat",IF(OR(AND(E34&lt;&gt;"",F34=""),AND(E34="",F34&lt;&gt;"")),"⚠ Zeit unvollständig",IF(AND(E34&lt;&gt;"",F34&lt;&gt;"",COUNTIFS($A$5:$A$154,A34,$E$5:$E$154,"&lt;"&amp;F34,$F$5:$F$154,"&gt;"&amp;E34)&gt;1),"⚠ Überschneidung","✓"))))</f>
        <v/>
      </c>
      <c r="L34" s="28">
        <f>IF(AND(A34&lt;&gt;"",I34&lt;&gt;""),A34,"")</f>
        <v/>
      </c>
    </row>
    <row r="35">
      <c r="A35" s="23" t="n"/>
      <c r="B35" s="24">
        <f>IF(A35="","",CHOOSE(WEEKDAY(A35,2),"Mo","Di","Mi","Do","Fr","Sa","So"))</f>
        <v/>
      </c>
      <c r="C35" s="17" t="n"/>
      <c r="D35" s="17" t="n"/>
      <c r="E35" s="25" t="n"/>
      <c r="F35" s="25" t="n"/>
      <c r="G35" s="26" t="n"/>
      <c r="H35" s="27">
        <f>IF(OR(E35="",F35=""),"",ROUND(MAX(0,MOD(F35-E35,1)*24-N(G35)/60),2))</f>
        <v/>
      </c>
      <c r="I35" s="17" t="n"/>
      <c r="J35" s="17" t="n"/>
      <c r="K35" s="24">
        <f>IF(A35="","",IF(OR(YEAR(A35)&lt;&gt;YEAR(Stammdaten!$B$8),MONTH(A35)&lt;&gt;MONTH(Stammdaten!$B$8)),"⚠ anderer Monat",IF(OR(AND(E35&lt;&gt;"",F35=""),AND(E35="",F35&lt;&gt;"")),"⚠ Zeit unvollständig",IF(AND(E35&lt;&gt;"",F35&lt;&gt;"",COUNTIFS($A$5:$A$154,A35,$E$5:$E$154,"&lt;"&amp;F35,$F$5:$F$154,"&gt;"&amp;E35)&gt;1),"⚠ Überschneidung","✓"))))</f>
        <v/>
      </c>
      <c r="L35" s="28">
        <f>IF(AND(A35&lt;&gt;"",I35&lt;&gt;""),A35,"")</f>
        <v/>
      </c>
    </row>
    <row r="36">
      <c r="A36" s="23" t="n"/>
      <c r="B36" s="24">
        <f>IF(A36="","",CHOOSE(WEEKDAY(A36,2),"Mo","Di","Mi","Do","Fr","Sa","So"))</f>
        <v/>
      </c>
      <c r="C36" s="17" t="n"/>
      <c r="D36" s="17" t="n"/>
      <c r="E36" s="25" t="n"/>
      <c r="F36" s="25" t="n"/>
      <c r="G36" s="26" t="n"/>
      <c r="H36" s="27">
        <f>IF(OR(E36="",F36=""),"",ROUND(MAX(0,MOD(F36-E36,1)*24-N(G36)/60),2))</f>
        <v/>
      </c>
      <c r="I36" s="17" t="n"/>
      <c r="J36" s="17" t="n"/>
      <c r="K36" s="24">
        <f>IF(A36="","",IF(OR(YEAR(A36)&lt;&gt;YEAR(Stammdaten!$B$8),MONTH(A36)&lt;&gt;MONTH(Stammdaten!$B$8)),"⚠ anderer Monat",IF(OR(AND(E36&lt;&gt;"",F36=""),AND(E36="",F36&lt;&gt;"")),"⚠ Zeit unvollständig",IF(AND(E36&lt;&gt;"",F36&lt;&gt;"",COUNTIFS($A$5:$A$154,A36,$E$5:$E$154,"&lt;"&amp;F36,$F$5:$F$154,"&gt;"&amp;E36)&gt;1),"⚠ Überschneidung","✓"))))</f>
        <v/>
      </c>
      <c r="L36" s="28">
        <f>IF(AND(A36&lt;&gt;"",I36&lt;&gt;""),A36,"")</f>
        <v/>
      </c>
    </row>
    <row r="37">
      <c r="A37" s="23" t="n"/>
      <c r="B37" s="24">
        <f>IF(A37="","",CHOOSE(WEEKDAY(A37,2),"Mo","Di","Mi","Do","Fr","Sa","So"))</f>
        <v/>
      </c>
      <c r="C37" s="17" t="n"/>
      <c r="D37" s="17" t="n"/>
      <c r="E37" s="25" t="n"/>
      <c r="F37" s="25" t="n"/>
      <c r="G37" s="26" t="n"/>
      <c r="H37" s="27">
        <f>IF(OR(E37="",F37=""),"",ROUND(MAX(0,MOD(F37-E37,1)*24-N(G37)/60),2))</f>
        <v/>
      </c>
      <c r="I37" s="17" t="n"/>
      <c r="J37" s="17" t="n"/>
      <c r="K37" s="24">
        <f>IF(A37="","",IF(OR(YEAR(A37)&lt;&gt;YEAR(Stammdaten!$B$8),MONTH(A37)&lt;&gt;MONTH(Stammdaten!$B$8)),"⚠ anderer Monat",IF(OR(AND(E37&lt;&gt;"",F37=""),AND(E37="",F37&lt;&gt;"")),"⚠ Zeit unvollständig",IF(AND(E37&lt;&gt;"",F37&lt;&gt;"",COUNTIFS($A$5:$A$154,A37,$E$5:$E$154,"&lt;"&amp;F37,$F$5:$F$154,"&gt;"&amp;E37)&gt;1),"⚠ Überschneidung","✓"))))</f>
        <v/>
      </c>
      <c r="L37" s="28">
        <f>IF(AND(A37&lt;&gt;"",I37&lt;&gt;""),A37,"")</f>
        <v/>
      </c>
    </row>
    <row r="38">
      <c r="A38" s="23" t="n"/>
      <c r="B38" s="24">
        <f>IF(A38="","",CHOOSE(WEEKDAY(A38,2),"Mo","Di","Mi","Do","Fr","Sa","So"))</f>
        <v/>
      </c>
      <c r="C38" s="17" t="n"/>
      <c r="D38" s="17" t="n"/>
      <c r="E38" s="25" t="n"/>
      <c r="F38" s="25" t="n"/>
      <c r="G38" s="26" t="n"/>
      <c r="H38" s="27">
        <f>IF(OR(E38="",F38=""),"",ROUND(MAX(0,MOD(F38-E38,1)*24-N(G38)/60),2))</f>
        <v/>
      </c>
      <c r="I38" s="17" t="n"/>
      <c r="J38" s="17" t="n"/>
      <c r="K38" s="24">
        <f>IF(A38="","",IF(OR(YEAR(A38)&lt;&gt;YEAR(Stammdaten!$B$8),MONTH(A38)&lt;&gt;MONTH(Stammdaten!$B$8)),"⚠ anderer Monat",IF(OR(AND(E38&lt;&gt;"",F38=""),AND(E38="",F38&lt;&gt;"")),"⚠ Zeit unvollständig",IF(AND(E38&lt;&gt;"",F38&lt;&gt;"",COUNTIFS($A$5:$A$154,A38,$E$5:$E$154,"&lt;"&amp;F38,$F$5:$F$154,"&gt;"&amp;E38)&gt;1),"⚠ Überschneidung","✓"))))</f>
        <v/>
      </c>
      <c r="L38" s="28">
        <f>IF(AND(A38&lt;&gt;"",I38&lt;&gt;""),A38,"")</f>
        <v/>
      </c>
    </row>
    <row r="39">
      <c r="A39" s="23" t="n"/>
      <c r="B39" s="24">
        <f>IF(A39="","",CHOOSE(WEEKDAY(A39,2),"Mo","Di","Mi","Do","Fr","Sa","So"))</f>
        <v/>
      </c>
      <c r="C39" s="17" t="n"/>
      <c r="D39" s="17" t="n"/>
      <c r="E39" s="25" t="n"/>
      <c r="F39" s="25" t="n"/>
      <c r="G39" s="26" t="n"/>
      <c r="H39" s="27">
        <f>IF(OR(E39="",F39=""),"",ROUND(MAX(0,MOD(F39-E39,1)*24-N(G39)/60),2))</f>
        <v/>
      </c>
      <c r="I39" s="17" t="n"/>
      <c r="J39" s="17" t="n"/>
      <c r="K39" s="24">
        <f>IF(A39="","",IF(OR(YEAR(A39)&lt;&gt;YEAR(Stammdaten!$B$8),MONTH(A39)&lt;&gt;MONTH(Stammdaten!$B$8)),"⚠ anderer Monat",IF(OR(AND(E39&lt;&gt;"",F39=""),AND(E39="",F39&lt;&gt;"")),"⚠ Zeit unvollständig",IF(AND(E39&lt;&gt;"",F39&lt;&gt;"",COUNTIFS($A$5:$A$154,A39,$E$5:$E$154,"&lt;"&amp;F39,$F$5:$F$154,"&gt;"&amp;E39)&gt;1),"⚠ Überschneidung","✓"))))</f>
        <v/>
      </c>
      <c r="L39" s="28">
        <f>IF(AND(A39&lt;&gt;"",I39&lt;&gt;""),A39,"")</f>
        <v/>
      </c>
    </row>
    <row r="40">
      <c r="A40" s="23" t="n"/>
      <c r="B40" s="24">
        <f>IF(A40="","",CHOOSE(WEEKDAY(A40,2),"Mo","Di","Mi","Do","Fr","Sa","So"))</f>
        <v/>
      </c>
      <c r="C40" s="17" t="n"/>
      <c r="D40" s="17" t="n"/>
      <c r="E40" s="25" t="n"/>
      <c r="F40" s="25" t="n"/>
      <c r="G40" s="26" t="n"/>
      <c r="H40" s="27">
        <f>IF(OR(E40="",F40=""),"",ROUND(MAX(0,MOD(F40-E40,1)*24-N(G40)/60),2))</f>
        <v/>
      </c>
      <c r="I40" s="17" t="n"/>
      <c r="J40" s="17" t="n"/>
      <c r="K40" s="24">
        <f>IF(A40="","",IF(OR(YEAR(A40)&lt;&gt;YEAR(Stammdaten!$B$8),MONTH(A40)&lt;&gt;MONTH(Stammdaten!$B$8)),"⚠ anderer Monat",IF(OR(AND(E40&lt;&gt;"",F40=""),AND(E40="",F40&lt;&gt;"")),"⚠ Zeit unvollständig",IF(AND(E40&lt;&gt;"",F40&lt;&gt;"",COUNTIFS($A$5:$A$154,A40,$E$5:$E$154,"&lt;"&amp;F40,$F$5:$F$154,"&gt;"&amp;E40)&gt;1),"⚠ Überschneidung","✓"))))</f>
        <v/>
      </c>
      <c r="L40" s="28">
        <f>IF(AND(A40&lt;&gt;"",I40&lt;&gt;""),A40,"")</f>
        <v/>
      </c>
    </row>
    <row r="41">
      <c r="A41" s="23" t="n"/>
      <c r="B41" s="24">
        <f>IF(A41="","",CHOOSE(WEEKDAY(A41,2),"Mo","Di","Mi","Do","Fr","Sa","So"))</f>
        <v/>
      </c>
      <c r="C41" s="17" t="n"/>
      <c r="D41" s="17" t="n"/>
      <c r="E41" s="25" t="n"/>
      <c r="F41" s="25" t="n"/>
      <c r="G41" s="26" t="n"/>
      <c r="H41" s="27">
        <f>IF(OR(E41="",F41=""),"",ROUND(MAX(0,MOD(F41-E41,1)*24-N(G41)/60),2))</f>
        <v/>
      </c>
      <c r="I41" s="17" t="n"/>
      <c r="J41" s="17" t="n"/>
      <c r="K41" s="24">
        <f>IF(A41="","",IF(OR(YEAR(A41)&lt;&gt;YEAR(Stammdaten!$B$8),MONTH(A41)&lt;&gt;MONTH(Stammdaten!$B$8)),"⚠ anderer Monat",IF(OR(AND(E41&lt;&gt;"",F41=""),AND(E41="",F41&lt;&gt;"")),"⚠ Zeit unvollständig",IF(AND(E41&lt;&gt;"",F41&lt;&gt;"",COUNTIFS($A$5:$A$154,A41,$E$5:$E$154,"&lt;"&amp;F41,$F$5:$F$154,"&gt;"&amp;E41)&gt;1),"⚠ Überschneidung","✓"))))</f>
        <v/>
      </c>
      <c r="L41" s="28">
        <f>IF(AND(A41&lt;&gt;"",I41&lt;&gt;""),A41,"")</f>
        <v/>
      </c>
    </row>
    <row r="42">
      <c r="A42" s="23" t="n"/>
      <c r="B42" s="24">
        <f>IF(A42="","",CHOOSE(WEEKDAY(A42,2),"Mo","Di","Mi","Do","Fr","Sa","So"))</f>
        <v/>
      </c>
      <c r="C42" s="17" t="n"/>
      <c r="D42" s="17" t="n"/>
      <c r="E42" s="25" t="n"/>
      <c r="F42" s="25" t="n"/>
      <c r="G42" s="26" t="n"/>
      <c r="H42" s="27">
        <f>IF(OR(E42="",F42=""),"",ROUND(MAX(0,MOD(F42-E42,1)*24-N(G42)/60),2))</f>
        <v/>
      </c>
      <c r="I42" s="17" t="n"/>
      <c r="J42" s="17" t="n"/>
      <c r="K42" s="24">
        <f>IF(A42="","",IF(OR(YEAR(A42)&lt;&gt;YEAR(Stammdaten!$B$8),MONTH(A42)&lt;&gt;MONTH(Stammdaten!$B$8)),"⚠ anderer Monat",IF(OR(AND(E42&lt;&gt;"",F42=""),AND(E42="",F42&lt;&gt;"")),"⚠ Zeit unvollständig",IF(AND(E42&lt;&gt;"",F42&lt;&gt;"",COUNTIFS($A$5:$A$154,A42,$E$5:$E$154,"&lt;"&amp;F42,$F$5:$F$154,"&gt;"&amp;E42)&gt;1),"⚠ Überschneidung","✓"))))</f>
        <v/>
      </c>
      <c r="L42" s="28">
        <f>IF(AND(A42&lt;&gt;"",I42&lt;&gt;""),A42,"")</f>
        <v/>
      </c>
    </row>
    <row r="43">
      <c r="A43" s="23" t="n"/>
      <c r="B43" s="24">
        <f>IF(A43="","",CHOOSE(WEEKDAY(A43,2),"Mo","Di","Mi","Do","Fr","Sa","So"))</f>
        <v/>
      </c>
      <c r="C43" s="17" t="n"/>
      <c r="D43" s="17" t="n"/>
      <c r="E43" s="25" t="n"/>
      <c r="F43" s="25" t="n"/>
      <c r="G43" s="26" t="n"/>
      <c r="H43" s="27">
        <f>IF(OR(E43="",F43=""),"",ROUND(MAX(0,MOD(F43-E43,1)*24-N(G43)/60),2))</f>
        <v/>
      </c>
      <c r="I43" s="17" t="n"/>
      <c r="J43" s="17" t="n"/>
      <c r="K43" s="24">
        <f>IF(A43="","",IF(OR(YEAR(A43)&lt;&gt;YEAR(Stammdaten!$B$8),MONTH(A43)&lt;&gt;MONTH(Stammdaten!$B$8)),"⚠ anderer Monat",IF(OR(AND(E43&lt;&gt;"",F43=""),AND(E43="",F43&lt;&gt;"")),"⚠ Zeit unvollständig",IF(AND(E43&lt;&gt;"",F43&lt;&gt;"",COUNTIFS($A$5:$A$154,A43,$E$5:$E$154,"&lt;"&amp;F43,$F$5:$F$154,"&gt;"&amp;E43)&gt;1),"⚠ Überschneidung","✓"))))</f>
        <v/>
      </c>
      <c r="L43" s="28">
        <f>IF(AND(A43&lt;&gt;"",I43&lt;&gt;""),A43,"")</f>
        <v/>
      </c>
    </row>
    <row r="44">
      <c r="A44" s="23" t="n"/>
      <c r="B44" s="24">
        <f>IF(A44="","",CHOOSE(WEEKDAY(A44,2),"Mo","Di","Mi","Do","Fr","Sa","So"))</f>
        <v/>
      </c>
      <c r="C44" s="17" t="n"/>
      <c r="D44" s="17" t="n"/>
      <c r="E44" s="25" t="n"/>
      <c r="F44" s="25" t="n"/>
      <c r="G44" s="26" t="n"/>
      <c r="H44" s="27">
        <f>IF(OR(E44="",F44=""),"",ROUND(MAX(0,MOD(F44-E44,1)*24-N(G44)/60),2))</f>
        <v/>
      </c>
      <c r="I44" s="17" t="n"/>
      <c r="J44" s="17" t="n"/>
      <c r="K44" s="24">
        <f>IF(A44="","",IF(OR(YEAR(A44)&lt;&gt;YEAR(Stammdaten!$B$8),MONTH(A44)&lt;&gt;MONTH(Stammdaten!$B$8)),"⚠ anderer Monat",IF(OR(AND(E44&lt;&gt;"",F44=""),AND(E44="",F44&lt;&gt;"")),"⚠ Zeit unvollständig",IF(AND(E44&lt;&gt;"",F44&lt;&gt;"",COUNTIFS($A$5:$A$154,A44,$E$5:$E$154,"&lt;"&amp;F44,$F$5:$F$154,"&gt;"&amp;E44)&gt;1),"⚠ Überschneidung","✓"))))</f>
        <v/>
      </c>
      <c r="L44" s="28">
        <f>IF(AND(A44&lt;&gt;"",I44&lt;&gt;""),A44,"")</f>
        <v/>
      </c>
    </row>
    <row r="45">
      <c r="A45" s="23" t="n"/>
      <c r="B45" s="24">
        <f>IF(A45="","",CHOOSE(WEEKDAY(A45,2),"Mo","Di","Mi","Do","Fr","Sa","So"))</f>
        <v/>
      </c>
      <c r="C45" s="17" t="n"/>
      <c r="D45" s="17" t="n"/>
      <c r="E45" s="25" t="n"/>
      <c r="F45" s="25" t="n"/>
      <c r="G45" s="26" t="n"/>
      <c r="H45" s="27">
        <f>IF(OR(E45="",F45=""),"",ROUND(MAX(0,MOD(F45-E45,1)*24-N(G45)/60),2))</f>
        <v/>
      </c>
      <c r="I45" s="17" t="n"/>
      <c r="J45" s="17" t="n"/>
      <c r="K45" s="24">
        <f>IF(A45="","",IF(OR(YEAR(A45)&lt;&gt;YEAR(Stammdaten!$B$8),MONTH(A45)&lt;&gt;MONTH(Stammdaten!$B$8)),"⚠ anderer Monat",IF(OR(AND(E45&lt;&gt;"",F45=""),AND(E45="",F45&lt;&gt;"")),"⚠ Zeit unvollständig",IF(AND(E45&lt;&gt;"",F45&lt;&gt;"",COUNTIFS($A$5:$A$154,A45,$E$5:$E$154,"&lt;"&amp;F45,$F$5:$F$154,"&gt;"&amp;E45)&gt;1),"⚠ Überschneidung","✓"))))</f>
        <v/>
      </c>
      <c r="L45" s="28">
        <f>IF(AND(A45&lt;&gt;"",I45&lt;&gt;""),A45,"")</f>
        <v/>
      </c>
    </row>
    <row r="46">
      <c r="A46" s="23" t="n"/>
      <c r="B46" s="24">
        <f>IF(A46="","",CHOOSE(WEEKDAY(A46,2),"Mo","Di","Mi","Do","Fr","Sa","So"))</f>
        <v/>
      </c>
      <c r="C46" s="17" t="n"/>
      <c r="D46" s="17" t="n"/>
      <c r="E46" s="25" t="n"/>
      <c r="F46" s="25" t="n"/>
      <c r="G46" s="26" t="n"/>
      <c r="H46" s="27">
        <f>IF(OR(E46="",F46=""),"",ROUND(MAX(0,MOD(F46-E46,1)*24-N(G46)/60),2))</f>
        <v/>
      </c>
      <c r="I46" s="17" t="n"/>
      <c r="J46" s="17" t="n"/>
      <c r="K46" s="24">
        <f>IF(A46="","",IF(OR(YEAR(A46)&lt;&gt;YEAR(Stammdaten!$B$8),MONTH(A46)&lt;&gt;MONTH(Stammdaten!$B$8)),"⚠ anderer Monat",IF(OR(AND(E46&lt;&gt;"",F46=""),AND(E46="",F46&lt;&gt;"")),"⚠ Zeit unvollständig",IF(AND(E46&lt;&gt;"",F46&lt;&gt;"",COUNTIFS($A$5:$A$154,A46,$E$5:$E$154,"&lt;"&amp;F46,$F$5:$F$154,"&gt;"&amp;E46)&gt;1),"⚠ Überschneidung","✓"))))</f>
        <v/>
      </c>
      <c r="L46" s="28">
        <f>IF(AND(A46&lt;&gt;"",I46&lt;&gt;""),A46,"")</f>
        <v/>
      </c>
    </row>
    <row r="47">
      <c r="A47" s="23" t="n"/>
      <c r="B47" s="24">
        <f>IF(A47="","",CHOOSE(WEEKDAY(A47,2),"Mo","Di","Mi","Do","Fr","Sa","So"))</f>
        <v/>
      </c>
      <c r="C47" s="17" t="n"/>
      <c r="D47" s="17" t="n"/>
      <c r="E47" s="25" t="n"/>
      <c r="F47" s="25" t="n"/>
      <c r="G47" s="26" t="n"/>
      <c r="H47" s="27">
        <f>IF(OR(E47="",F47=""),"",ROUND(MAX(0,MOD(F47-E47,1)*24-N(G47)/60),2))</f>
        <v/>
      </c>
      <c r="I47" s="17" t="n"/>
      <c r="J47" s="17" t="n"/>
      <c r="K47" s="24">
        <f>IF(A47="","",IF(OR(YEAR(A47)&lt;&gt;YEAR(Stammdaten!$B$8),MONTH(A47)&lt;&gt;MONTH(Stammdaten!$B$8)),"⚠ anderer Monat",IF(OR(AND(E47&lt;&gt;"",F47=""),AND(E47="",F47&lt;&gt;"")),"⚠ Zeit unvollständig",IF(AND(E47&lt;&gt;"",F47&lt;&gt;"",COUNTIFS($A$5:$A$154,A47,$E$5:$E$154,"&lt;"&amp;F47,$F$5:$F$154,"&gt;"&amp;E47)&gt;1),"⚠ Überschneidung","✓"))))</f>
        <v/>
      </c>
      <c r="L47" s="28">
        <f>IF(AND(A47&lt;&gt;"",I47&lt;&gt;""),A47,"")</f>
        <v/>
      </c>
    </row>
    <row r="48">
      <c r="A48" s="23" t="n"/>
      <c r="B48" s="24">
        <f>IF(A48="","",CHOOSE(WEEKDAY(A48,2),"Mo","Di","Mi","Do","Fr","Sa","So"))</f>
        <v/>
      </c>
      <c r="C48" s="17" t="n"/>
      <c r="D48" s="17" t="n"/>
      <c r="E48" s="25" t="n"/>
      <c r="F48" s="25" t="n"/>
      <c r="G48" s="26" t="n"/>
      <c r="H48" s="27">
        <f>IF(OR(E48="",F48=""),"",ROUND(MAX(0,MOD(F48-E48,1)*24-N(G48)/60),2))</f>
        <v/>
      </c>
      <c r="I48" s="17" t="n"/>
      <c r="J48" s="17" t="n"/>
      <c r="K48" s="24">
        <f>IF(A48="","",IF(OR(YEAR(A48)&lt;&gt;YEAR(Stammdaten!$B$8),MONTH(A48)&lt;&gt;MONTH(Stammdaten!$B$8)),"⚠ anderer Monat",IF(OR(AND(E48&lt;&gt;"",F48=""),AND(E48="",F48&lt;&gt;"")),"⚠ Zeit unvollständig",IF(AND(E48&lt;&gt;"",F48&lt;&gt;"",COUNTIFS($A$5:$A$154,A48,$E$5:$E$154,"&lt;"&amp;F48,$F$5:$F$154,"&gt;"&amp;E48)&gt;1),"⚠ Überschneidung","✓"))))</f>
        <v/>
      </c>
      <c r="L48" s="28">
        <f>IF(AND(A48&lt;&gt;"",I48&lt;&gt;""),A48,"")</f>
        <v/>
      </c>
    </row>
    <row r="49">
      <c r="A49" s="23" t="n"/>
      <c r="B49" s="24">
        <f>IF(A49="","",CHOOSE(WEEKDAY(A49,2),"Mo","Di","Mi","Do","Fr","Sa","So"))</f>
        <v/>
      </c>
      <c r="C49" s="17" t="n"/>
      <c r="D49" s="17" t="n"/>
      <c r="E49" s="25" t="n"/>
      <c r="F49" s="25" t="n"/>
      <c r="G49" s="26" t="n"/>
      <c r="H49" s="27">
        <f>IF(OR(E49="",F49=""),"",ROUND(MAX(0,MOD(F49-E49,1)*24-N(G49)/60),2))</f>
        <v/>
      </c>
      <c r="I49" s="17" t="n"/>
      <c r="J49" s="17" t="n"/>
      <c r="K49" s="24">
        <f>IF(A49="","",IF(OR(YEAR(A49)&lt;&gt;YEAR(Stammdaten!$B$8),MONTH(A49)&lt;&gt;MONTH(Stammdaten!$B$8)),"⚠ anderer Monat",IF(OR(AND(E49&lt;&gt;"",F49=""),AND(E49="",F49&lt;&gt;"")),"⚠ Zeit unvollständig",IF(AND(E49&lt;&gt;"",F49&lt;&gt;"",COUNTIFS($A$5:$A$154,A49,$E$5:$E$154,"&lt;"&amp;F49,$F$5:$F$154,"&gt;"&amp;E49)&gt;1),"⚠ Überschneidung","✓"))))</f>
        <v/>
      </c>
      <c r="L49" s="28">
        <f>IF(AND(A49&lt;&gt;"",I49&lt;&gt;""),A49,"")</f>
        <v/>
      </c>
    </row>
    <row r="50">
      <c r="A50" s="23" t="n"/>
      <c r="B50" s="24">
        <f>IF(A50="","",CHOOSE(WEEKDAY(A50,2),"Mo","Di","Mi","Do","Fr","Sa","So"))</f>
        <v/>
      </c>
      <c r="C50" s="17" t="n"/>
      <c r="D50" s="17" t="n"/>
      <c r="E50" s="25" t="n"/>
      <c r="F50" s="25" t="n"/>
      <c r="G50" s="26" t="n"/>
      <c r="H50" s="27">
        <f>IF(OR(E50="",F50=""),"",ROUND(MAX(0,MOD(F50-E50,1)*24-N(G50)/60),2))</f>
        <v/>
      </c>
      <c r="I50" s="17" t="n"/>
      <c r="J50" s="17" t="n"/>
      <c r="K50" s="24">
        <f>IF(A50="","",IF(OR(YEAR(A50)&lt;&gt;YEAR(Stammdaten!$B$8),MONTH(A50)&lt;&gt;MONTH(Stammdaten!$B$8)),"⚠ anderer Monat",IF(OR(AND(E50&lt;&gt;"",F50=""),AND(E50="",F50&lt;&gt;"")),"⚠ Zeit unvollständig",IF(AND(E50&lt;&gt;"",F50&lt;&gt;"",COUNTIFS($A$5:$A$154,A50,$E$5:$E$154,"&lt;"&amp;F50,$F$5:$F$154,"&gt;"&amp;E50)&gt;1),"⚠ Überschneidung","✓"))))</f>
        <v/>
      </c>
      <c r="L50" s="28">
        <f>IF(AND(A50&lt;&gt;"",I50&lt;&gt;""),A50,"")</f>
        <v/>
      </c>
    </row>
    <row r="51">
      <c r="A51" s="23" t="n"/>
      <c r="B51" s="24">
        <f>IF(A51="","",CHOOSE(WEEKDAY(A51,2),"Mo","Di","Mi","Do","Fr","Sa","So"))</f>
        <v/>
      </c>
      <c r="C51" s="17" t="n"/>
      <c r="D51" s="17" t="n"/>
      <c r="E51" s="25" t="n"/>
      <c r="F51" s="25" t="n"/>
      <c r="G51" s="26" t="n"/>
      <c r="H51" s="27">
        <f>IF(OR(E51="",F51=""),"",ROUND(MAX(0,MOD(F51-E51,1)*24-N(G51)/60),2))</f>
        <v/>
      </c>
      <c r="I51" s="17" t="n"/>
      <c r="J51" s="17" t="n"/>
      <c r="K51" s="24">
        <f>IF(A51="","",IF(OR(YEAR(A51)&lt;&gt;YEAR(Stammdaten!$B$8),MONTH(A51)&lt;&gt;MONTH(Stammdaten!$B$8)),"⚠ anderer Monat",IF(OR(AND(E51&lt;&gt;"",F51=""),AND(E51="",F51&lt;&gt;"")),"⚠ Zeit unvollständig",IF(AND(E51&lt;&gt;"",F51&lt;&gt;"",COUNTIFS($A$5:$A$154,A51,$E$5:$E$154,"&lt;"&amp;F51,$F$5:$F$154,"&gt;"&amp;E51)&gt;1),"⚠ Überschneidung","✓"))))</f>
        <v/>
      </c>
      <c r="L51" s="28">
        <f>IF(AND(A51&lt;&gt;"",I51&lt;&gt;""),A51,"")</f>
        <v/>
      </c>
    </row>
    <row r="52">
      <c r="A52" s="23" t="n"/>
      <c r="B52" s="24">
        <f>IF(A52="","",CHOOSE(WEEKDAY(A52,2),"Mo","Di","Mi","Do","Fr","Sa","So"))</f>
        <v/>
      </c>
      <c r="C52" s="17" t="n"/>
      <c r="D52" s="17" t="n"/>
      <c r="E52" s="25" t="n"/>
      <c r="F52" s="25" t="n"/>
      <c r="G52" s="26" t="n"/>
      <c r="H52" s="27">
        <f>IF(OR(E52="",F52=""),"",ROUND(MAX(0,MOD(F52-E52,1)*24-N(G52)/60),2))</f>
        <v/>
      </c>
      <c r="I52" s="17" t="n"/>
      <c r="J52" s="17" t="n"/>
      <c r="K52" s="24">
        <f>IF(A52="","",IF(OR(YEAR(A52)&lt;&gt;YEAR(Stammdaten!$B$8),MONTH(A52)&lt;&gt;MONTH(Stammdaten!$B$8)),"⚠ anderer Monat",IF(OR(AND(E52&lt;&gt;"",F52=""),AND(E52="",F52&lt;&gt;"")),"⚠ Zeit unvollständig",IF(AND(E52&lt;&gt;"",F52&lt;&gt;"",COUNTIFS($A$5:$A$154,A52,$E$5:$E$154,"&lt;"&amp;F52,$F$5:$F$154,"&gt;"&amp;E52)&gt;1),"⚠ Überschneidung","✓"))))</f>
        <v/>
      </c>
      <c r="L52" s="28">
        <f>IF(AND(A52&lt;&gt;"",I52&lt;&gt;""),A52,"")</f>
        <v/>
      </c>
    </row>
    <row r="53">
      <c r="A53" s="23" t="n"/>
      <c r="B53" s="24">
        <f>IF(A53="","",CHOOSE(WEEKDAY(A53,2),"Mo","Di","Mi","Do","Fr","Sa","So"))</f>
        <v/>
      </c>
      <c r="C53" s="17" t="n"/>
      <c r="D53" s="17" t="n"/>
      <c r="E53" s="25" t="n"/>
      <c r="F53" s="25" t="n"/>
      <c r="G53" s="26" t="n"/>
      <c r="H53" s="27">
        <f>IF(OR(E53="",F53=""),"",ROUND(MAX(0,MOD(F53-E53,1)*24-N(G53)/60),2))</f>
        <v/>
      </c>
      <c r="I53" s="17" t="n"/>
      <c r="J53" s="17" t="n"/>
      <c r="K53" s="24">
        <f>IF(A53="","",IF(OR(YEAR(A53)&lt;&gt;YEAR(Stammdaten!$B$8),MONTH(A53)&lt;&gt;MONTH(Stammdaten!$B$8)),"⚠ anderer Monat",IF(OR(AND(E53&lt;&gt;"",F53=""),AND(E53="",F53&lt;&gt;"")),"⚠ Zeit unvollständig",IF(AND(E53&lt;&gt;"",F53&lt;&gt;"",COUNTIFS($A$5:$A$154,A53,$E$5:$E$154,"&lt;"&amp;F53,$F$5:$F$154,"&gt;"&amp;E53)&gt;1),"⚠ Überschneidung","✓"))))</f>
        <v/>
      </c>
      <c r="L53" s="28">
        <f>IF(AND(A53&lt;&gt;"",I53&lt;&gt;""),A53,"")</f>
        <v/>
      </c>
    </row>
    <row r="54">
      <c r="A54" s="23" t="n"/>
      <c r="B54" s="24">
        <f>IF(A54="","",CHOOSE(WEEKDAY(A54,2),"Mo","Di","Mi","Do","Fr","Sa","So"))</f>
        <v/>
      </c>
      <c r="C54" s="17" t="n"/>
      <c r="D54" s="17" t="n"/>
      <c r="E54" s="25" t="n"/>
      <c r="F54" s="25" t="n"/>
      <c r="G54" s="26" t="n"/>
      <c r="H54" s="27">
        <f>IF(OR(E54="",F54=""),"",ROUND(MAX(0,MOD(F54-E54,1)*24-N(G54)/60),2))</f>
        <v/>
      </c>
      <c r="I54" s="17" t="n"/>
      <c r="J54" s="17" t="n"/>
      <c r="K54" s="24">
        <f>IF(A54="","",IF(OR(YEAR(A54)&lt;&gt;YEAR(Stammdaten!$B$8),MONTH(A54)&lt;&gt;MONTH(Stammdaten!$B$8)),"⚠ anderer Monat",IF(OR(AND(E54&lt;&gt;"",F54=""),AND(E54="",F54&lt;&gt;"")),"⚠ Zeit unvollständig",IF(AND(E54&lt;&gt;"",F54&lt;&gt;"",COUNTIFS($A$5:$A$154,A54,$E$5:$E$154,"&lt;"&amp;F54,$F$5:$F$154,"&gt;"&amp;E54)&gt;1),"⚠ Überschneidung","✓"))))</f>
        <v/>
      </c>
      <c r="L54" s="28">
        <f>IF(AND(A54&lt;&gt;"",I54&lt;&gt;""),A54,"")</f>
        <v/>
      </c>
    </row>
    <row r="55">
      <c r="A55" s="23" t="n"/>
      <c r="B55" s="24">
        <f>IF(A55="","",CHOOSE(WEEKDAY(A55,2),"Mo","Di","Mi","Do","Fr","Sa","So"))</f>
        <v/>
      </c>
      <c r="C55" s="17" t="n"/>
      <c r="D55" s="17" t="n"/>
      <c r="E55" s="25" t="n"/>
      <c r="F55" s="25" t="n"/>
      <c r="G55" s="26" t="n"/>
      <c r="H55" s="27">
        <f>IF(OR(E55="",F55=""),"",ROUND(MAX(0,MOD(F55-E55,1)*24-N(G55)/60),2))</f>
        <v/>
      </c>
      <c r="I55" s="17" t="n"/>
      <c r="J55" s="17" t="n"/>
      <c r="K55" s="24">
        <f>IF(A55="","",IF(OR(YEAR(A55)&lt;&gt;YEAR(Stammdaten!$B$8),MONTH(A55)&lt;&gt;MONTH(Stammdaten!$B$8)),"⚠ anderer Monat",IF(OR(AND(E55&lt;&gt;"",F55=""),AND(E55="",F55&lt;&gt;"")),"⚠ Zeit unvollständig",IF(AND(E55&lt;&gt;"",F55&lt;&gt;"",COUNTIFS($A$5:$A$154,A55,$E$5:$E$154,"&lt;"&amp;F55,$F$5:$F$154,"&gt;"&amp;E55)&gt;1),"⚠ Überschneidung","✓"))))</f>
        <v/>
      </c>
      <c r="L55" s="28">
        <f>IF(AND(A55&lt;&gt;"",I55&lt;&gt;""),A55,"")</f>
        <v/>
      </c>
    </row>
    <row r="56">
      <c r="A56" s="23" t="n"/>
      <c r="B56" s="24">
        <f>IF(A56="","",CHOOSE(WEEKDAY(A56,2),"Mo","Di","Mi","Do","Fr","Sa","So"))</f>
        <v/>
      </c>
      <c r="C56" s="17" t="n"/>
      <c r="D56" s="17" t="n"/>
      <c r="E56" s="25" t="n"/>
      <c r="F56" s="25" t="n"/>
      <c r="G56" s="26" t="n"/>
      <c r="H56" s="27">
        <f>IF(OR(E56="",F56=""),"",ROUND(MAX(0,MOD(F56-E56,1)*24-N(G56)/60),2))</f>
        <v/>
      </c>
      <c r="I56" s="17" t="n"/>
      <c r="J56" s="17" t="n"/>
      <c r="K56" s="24">
        <f>IF(A56="","",IF(OR(YEAR(A56)&lt;&gt;YEAR(Stammdaten!$B$8),MONTH(A56)&lt;&gt;MONTH(Stammdaten!$B$8)),"⚠ anderer Monat",IF(OR(AND(E56&lt;&gt;"",F56=""),AND(E56="",F56&lt;&gt;"")),"⚠ Zeit unvollständig",IF(AND(E56&lt;&gt;"",F56&lt;&gt;"",COUNTIFS($A$5:$A$154,A56,$E$5:$E$154,"&lt;"&amp;F56,$F$5:$F$154,"&gt;"&amp;E56)&gt;1),"⚠ Überschneidung","✓"))))</f>
        <v/>
      </c>
      <c r="L56" s="28">
        <f>IF(AND(A56&lt;&gt;"",I56&lt;&gt;""),A56,"")</f>
        <v/>
      </c>
    </row>
    <row r="57">
      <c r="A57" s="23" t="n"/>
      <c r="B57" s="24">
        <f>IF(A57="","",CHOOSE(WEEKDAY(A57,2),"Mo","Di","Mi","Do","Fr","Sa","So"))</f>
        <v/>
      </c>
      <c r="C57" s="17" t="n"/>
      <c r="D57" s="17" t="n"/>
      <c r="E57" s="25" t="n"/>
      <c r="F57" s="25" t="n"/>
      <c r="G57" s="26" t="n"/>
      <c r="H57" s="27">
        <f>IF(OR(E57="",F57=""),"",ROUND(MAX(0,MOD(F57-E57,1)*24-N(G57)/60),2))</f>
        <v/>
      </c>
      <c r="I57" s="17" t="n"/>
      <c r="J57" s="17" t="n"/>
      <c r="K57" s="24">
        <f>IF(A57="","",IF(OR(YEAR(A57)&lt;&gt;YEAR(Stammdaten!$B$8),MONTH(A57)&lt;&gt;MONTH(Stammdaten!$B$8)),"⚠ anderer Monat",IF(OR(AND(E57&lt;&gt;"",F57=""),AND(E57="",F57&lt;&gt;"")),"⚠ Zeit unvollständig",IF(AND(E57&lt;&gt;"",F57&lt;&gt;"",COUNTIFS($A$5:$A$154,A57,$E$5:$E$154,"&lt;"&amp;F57,$F$5:$F$154,"&gt;"&amp;E57)&gt;1),"⚠ Überschneidung","✓"))))</f>
        <v/>
      </c>
      <c r="L57" s="28">
        <f>IF(AND(A57&lt;&gt;"",I57&lt;&gt;""),A57,"")</f>
        <v/>
      </c>
    </row>
    <row r="58">
      <c r="A58" s="23" t="n"/>
      <c r="B58" s="24">
        <f>IF(A58="","",CHOOSE(WEEKDAY(A58,2),"Mo","Di","Mi","Do","Fr","Sa","So"))</f>
        <v/>
      </c>
      <c r="C58" s="17" t="n"/>
      <c r="D58" s="17" t="n"/>
      <c r="E58" s="25" t="n"/>
      <c r="F58" s="25" t="n"/>
      <c r="G58" s="26" t="n"/>
      <c r="H58" s="27">
        <f>IF(OR(E58="",F58=""),"",ROUND(MAX(0,MOD(F58-E58,1)*24-N(G58)/60),2))</f>
        <v/>
      </c>
      <c r="I58" s="17" t="n"/>
      <c r="J58" s="17" t="n"/>
      <c r="K58" s="24">
        <f>IF(A58="","",IF(OR(YEAR(A58)&lt;&gt;YEAR(Stammdaten!$B$8),MONTH(A58)&lt;&gt;MONTH(Stammdaten!$B$8)),"⚠ anderer Monat",IF(OR(AND(E58&lt;&gt;"",F58=""),AND(E58="",F58&lt;&gt;"")),"⚠ Zeit unvollständig",IF(AND(E58&lt;&gt;"",F58&lt;&gt;"",COUNTIFS($A$5:$A$154,A58,$E$5:$E$154,"&lt;"&amp;F58,$F$5:$F$154,"&gt;"&amp;E58)&gt;1),"⚠ Überschneidung","✓"))))</f>
        <v/>
      </c>
      <c r="L58" s="28">
        <f>IF(AND(A58&lt;&gt;"",I58&lt;&gt;""),A58,"")</f>
        <v/>
      </c>
    </row>
    <row r="59">
      <c r="A59" s="23" t="n"/>
      <c r="B59" s="24">
        <f>IF(A59="","",CHOOSE(WEEKDAY(A59,2),"Mo","Di","Mi","Do","Fr","Sa","So"))</f>
        <v/>
      </c>
      <c r="C59" s="17" t="n"/>
      <c r="D59" s="17" t="n"/>
      <c r="E59" s="25" t="n"/>
      <c r="F59" s="25" t="n"/>
      <c r="G59" s="26" t="n"/>
      <c r="H59" s="27">
        <f>IF(OR(E59="",F59=""),"",ROUND(MAX(0,MOD(F59-E59,1)*24-N(G59)/60),2))</f>
        <v/>
      </c>
      <c r="I59" s="17" t="n"/>
      <c r="J59" s="17" t="n"/>
      <c r="K59" s="24">
        <f>IF(A59="","",IF(OR(YEAR(A59)&lt;&gt;YEAR(Stammdaten!$B$8),MONTH(A59)&lt;&gt;MONTH(Stammdaten!$B$8)),"⚠ anderer Monat",IF(OR(AND(E59&lt;&gt;"",F59=""),AND(E59="",F59&lt;&gt;"")),"⚠ Zeit unvollständig",IF(AND(E59&lt;&gt;"",F59&lt;&gt;"",COUNTIFS($A$5:$A$154,A59,$E$5:$E$154,"&lt;"&amp;F59,$F$5:$F$154,"&gt;"&amp;E59)&gt;1),"⚠ Überschneidung","✓"))))</f>
        <v/>
      </c>
      <c r="L59" s="28">
        <f>IF(AND(A59&lt;&gt;"",I59&lt;&gt;""),A59,"")</f>
        <v/>
      </c>
    </row>
    <row r="60">
      <c r="A60" s="23" t="n"/>
      <c r="B60" s="24">
        <f>IF(A60="","",CHOOSE(WEEKDAY(A60,2),"Mo","Di","Mi","Do","Fr","Sa","So"))</f>
        <v/>
      </c>
      <c r="C60" s="17" t="n"/>
      <c r="D60" s="17" t="n"/>
      <c r="E60" s="25" t="n"/>
      <c r="F60" s="25" t="n"/>
      <c r="G60" s="26" t="n"/>
      <c r="H60" s="27">
        <f>IF(OR(E60="",F60=""),"",ROUND(MAX(0,MOD(F60-E60,1)*24-N(G60)/60),2))</f>
        <v/>
      </c>
      <c r="I60" s="17" t="n"/>
      <c r="J60" s="17" t="n"/>
      <c r="K60" s="24">
        <f>IF(A60="","",IF(OR(YEAR(A60)&lt;&gt;YEAR(Stammdaten!$B$8),MONTH(A60)&lt;&gt;MONTH(Stammdaten!$B$8)),"⚠ anderer Monat",IF(OR(AND(E60&lt;&gt;"",F60=""),AND(E60="",F60&lt;&gt;"")),"⚠ Zeit unvollständig",IF(AND(E60&lt;&gt;"",F60&lt;&gt;"",COUNTIFS($A$5:$A$154,A60,$E$5:$E$154,"&lt;"&amp;F60,$F$5:$F$154,"&gt;"&amp;E60)&gt;1),"⚠ Überschneidung","✓"))))</f>
        <v/>
      </c>
      <c r="L60" s="28">
        <f>IF(AND(A60&lt;&gt;"",I60&lt;&gt;""),A60,"")</f>
        <v/>
      </c>
    </row>
    <row r="61">
      <c r="A61" s="23" t="n"/>
      <c r="B61" s="24">
        <f>IF(A61="","",CHOOSE(WEEKDAY(A61,2),"Mo","Di","Mi","Do","Fr","Sa","So"))</f>
        <v/>
      </c>
      <c r="C61" s="17" t="n"/>
      <c r="D61" s="17" t="n"/>
      <c r="E61" s="25" t="n"/>
      <c r="F61" s="25" t="n"/>
      <c r="G61" s="26" t="n"/>
      <c r="H61" s="27">
        <f>IF(OR(E61="",F61=""),"",ROUND(MAX(0,MOD(F61-E61,1)*24-N(G61)/60),2))</f>
        <v/>
      </c>
      <c r="I61" s="17" t="n"/>
      <c r="J61" s="17" t="n"/>
      <c r="K61" s="24">
        <f>IF(A61="","",IF(OR(YEAR(A61)&lt;&gt;YEAR(Stammdaten!$B$8),MONTH(A61)&lt;&gt;MONTH(Stammdaten!$B$8)),"⚠ anderer Monat",IF(OR(AND(E61&lt;&gt;"",F61=""),AND(E61="",F61&lt;&gt;"")),"⚠ Zeit unvollständig",IF(AND(E61&lt;&gt;"",F61&lt;&gt;"",COUNTIFS($A$5:$A$154,A61,$E$5:$E$154,"&lt;"&amp;F61,$F$5:$F$154,"&gt;"&amp;E61)&gt;1),"⚠ Überschneidung","✓"))))</f>
        <v/>
      </c>
      <c r="L61" s="28">
        <f>IF(AND(A61&lt;&gt;"",I61&lt;&gt;""),A61,"")</f>
        <v/>
      </c>
    </row>
    <row r="62">
      <c r="A62" s="23" t="n"/>
      <c r="B62" s="24">
        <f>IF(A62="","",CHOOSE(WEEKDAY(A62,2),"Mo","Di","Mi","Do","Fr","Sa","So"))</f>
        <v/>
      </c>
      <c r="C62" s="17" t="n"/>
      <c r="D62" s="17" t="n"/>
      <c r="E62" s="25" t="n"/>
      <c r="F62" s="25" t="n"/>
      <c r="G62" s="26" t="n"/>
      <c r="H62" s="27">
        <f>IF(OR(E62="",F62=""),"",ROUND(MAX(0,MOD(F62-E62,1)*24-N(G62)/60),2))</f>
        <v/>
      </c>
      <c r="I62" s="17" t="n"/>
      <c r="J62" s="17" t="n"/>
      <c r="K62" s="24">
        <f>IF(A62="","",IF(OR(YEAR(A62)&lt;&gt;YEAR(Stammdaten!$B$8),MONTH(A62)&lt;&gt;MONTH(Stammdaten!$B$8)),"⚠ anderer Monat",IF(OR(AND(E62&lt;&gt;"",F62=""),AND(E62="",F62&lt;&gt;"")),"⚠ Zeit unvollständig",IF(AND(E62&lt;&gt;"",F62&lt;&gt;"",COUNTIFS($A$5:$A$154,A62,$E$5:$E$154,"&lt;"&amp;F62,$F$5:$F$154,"&gt;"&amp;E62)&gt;1),"⚠ Überschneidung","✓"))))</f>
        <v/>
      </c>
      <c r="L62" s="28">
        <f>IF(AND(A62&lt;&gt;"",I62&lt;&gt;""),A62,"")</f>
        <v/>
      </c>
    </row>
    <row r="63">
      <c r="A63" s="23" t="n"/>
      <c r="B63" s="24">
        <f>IF(A63="","",CHOOSE(WEEKDAY(A63,2),"Mo","Di","Mi","Do","Fr","Sa","So"))</f>
        <v/>
      </c>
      <c r="C63" s="17" t="n"/>
      <c r="D63" s="17" t="n"/>
      <c r="E63" s="25" t="n"/>
      <c r="F63" s="25" t="n"/>
      <c r="G63" s="26" t="n"/>
      <c r="H63" s="27">
        <f>IF(OR(E63="",F63=""),"",ROUND(MAX(0,MOD(F63-E63,1)*24-N(G63)/60),2))</f>
        <v/>
      </c>
      <c r="I63" s="17" t="n"/>
      <c r="J63" s="17" t="n"/>
      <c r="K63" s="24">
        <f>IF(A63="","",IF(OR(YEAR(A63)&lt;&gt;YEAR(Stammdaten!$B$8),MONTH(A63)&lt;&gt;MONTH(Stammdaten!$B$8)),"⚠ anderer Monat",IF(OR(AND(E63&lt;&gt;"",F63=""),AND(E63="",F63&lt;&gt;"")),"⚠ Zeit unvollständig",IF(AND(E63&lt;&gt;"",F63&lt;&gt;"",COUNTIFS($A$5:$A$154,A63,$E$5:$E$154,"&lt;"&amp;F63,$F$5:$F$154,"&gt;"&amp;E63)&gt;1),"⚠ Überschneidung","✓"))))</f>
        <v/>
      </c>
      <c r="L63" s="28">
        <f>IF(AND(A63&lt;&gt;"",I63&lt;&gt;""),A63,"")</f>
        <v/>
      </c>
    </row>
    <row r="64">
      <c r="A64" s="23" t="n"/>
      <c r="B64" s="24">
        <f>IF(A64="","",CHOOSE(WEEKDAY(A64,2),"Mo","Di","Mi","Do","Fr","Sa","So"))</f>
        <v/>
      </c>
      <c r="C64" s="17" t="n"/>
      <c r="D64" s="17" t="n"/>
      <c r="E64" s="25" t="n"/>
      <c r="F64" s="25" t="n"/>
      <c r="G64" s="26" t="n"/>
      <c r="H64" s="27">
        <f>IF(OR(E64="",F64=""),"",ROUND(MAX(0,MOD(F64-E64,1)*24-N(G64)/60),2))</f>
        <v/>
      </c>
      <c r="I64" s="17" t="n"/>
      <c r="J64" s="17" t="n"/>
      <c r="K64" s="24">
        <f>IF(A64="","",IF(OR(YEAR(A64)&lt;&gt;YEAR(Stammdaten!$B$8),MONTH(A64)&lt;&gt;MONTH(Stammdaten!$B$8)),"⚠ anderer Monat",IF(OR(AND(E64&lt;&gt;"",F64=""),AND(E64="",F64&lt;&gt;"")),"⚠ Zeit unvollständig",IF(AND(E64&lt;&gt;"",F64&lt;&gt;"",COUNTIFS($A$5:$A$154,A64,$E$5:$E$154,"&lt;"&amp;F64,$F$5:$F$154,"&gt;"&amp;E64)&gt;1),"⚠ Überschneidung","✓"))))</f>
        <v/>
      </c>
      <c r="L64" s="28">
        <f>IF(AND(A64&lt;&gt;"",I64&lt;&gt;""),A64,"")</f>
        <v/>
      </c>
    </row>
    <row r="65">
      <c r="A65" s="23" t="n"/>
      <c r="B65" s="24">
        <f>IF(A65="","",CHOOSE(WEEKDAY(A65,2),"Mo","Di","Mi","Do","Fr","Sa","So"))</f>
        <v/>
      </c>
      <c r="C65" s="17" t="n"/>
      <c r="D65" s="17" t="n"/>
      <c r="E65" s="25" t="n"/>
      <c r="F65" s="25" t="n"/>
      <c r="G65" s="26" t="n"/>
      <c r="H65" s="27">
        <f>IF(OR(E65="",F65=""),"",ROUND(MAX(0,MOD(F65-E65,1)*24-N(G65)/60),2))</f>
        <v/>
      </c>
      <c r="I65" s="17" t="n"/>
      <c r="J65" s="17" t="n"/>
      <c r="K65" s="24">
        <f>IF(A65="","",IF(OR(YEAR(A65)&lt;&gt;YEAR(Stammdaten!$B$8),MONTH(A65)&lt;&gt;MONTH(Stammdaten!$B$8)),"⚠ anderer Monat",IF(OR(AND(E65&lt;&gt;"",F65=""),AND(E65="",F65&lt;&gt;"")),"⚠ Zeit unvollständig",IF(AND(E65&lt;&gt;"",F65&lt;&gt;"",COUNTIFS($A$5:$A$154,A65,$E$5:$E$154,"&lt;"&amp;F65,$F$5:$F$154,"&gt;"&amp;E65)&gt;1),"⚠ Überschneidung","✓"))))</f>
        <v/>
      </c>
      <c r="L65" s="28">
        <f>IF(AND(A65&lt;&gt;"",I65&lt;&gt;""),A65,"")</f>
        <v/>
      </c>
    </row>
    <row r="66">
      <c r="A66" s="23" t="n"/>
      <c r="B66" s="24">
        <f>IF(A66="","",CHOOSE(WEEKDAY(A66,2),"Mo","Di","Mi","Do","Fr","Sa","So"))</f>
        <v/>
      </c>
      <c r="C66" s="17" t="n"/>
      <c r="D66" s="17" t="n"/>
      <c r="E66" s="25" t="n"/>
      <c r="F66" s="25" t="n"/>
      <c r="G66" s="26" t="n"/>
      <c r="H66" s="27">
        <f>IF(OR(E66="",F66=""),"",ROUND(MAX(0,MOD(F66-E66,1)*24-N(G66)/60),2))</f>
        <v/>
      </c>
      <c r="I66" s="17" t="n"/>
      <c r="J66" s="17" t="n"/>
      <c r="K66" s="24">
        <f>IF(A66="","",IF(OR(YEAR(A66)&lt;&gt;YEAR(Stammdaten!$B$8),MONTH(A66)&lt;&gt;MONTH(Stammdaten!$B$8)),"⚠ anderer Monat",IF(OR(AND(E66&lt;&gt;"",F66=""),AND(E66="",F66&lt;&gt;"")),"⚠ Zeit unvollständig",IF(AND(E66&lt;&gt;"",F66&lt;&gt;"",COUNTIFS($A$5:$A$154,A66,$E$5:$E$154,"&lt;"&amp;F66,$F$5:$F$154,"&gt;"&amp;E66)&gt;1),"⚠ Überschneidung","✓"))))</f>
        <v/>
      </c>
      <c r="L66" s="28">
        <f>IF(AND(A66&lt;&gt;"",I66&lt;&gt;""),A66,"")</f>
        <v/>
      </c>
    </row>
    <row r="67">
      <c r="A67" s="23" t="n"/>
      <c r="B67" s="24">
        <f>IF(A67="","",CHOOSE(WEEKDAY(A67,2),"Mo","Di","Mi","Do","Fr","Sa","So"))</f>
        <v/>
      </c>
      <c r="C67" s="17" t="n"/>
      <c r="D67" s="17" t="n"/>
      <c r="E67" s="25" t="n"/>
      <c r="F67" s="25" t="n"/>
      <c r="G67" s="26" t="n"/>
      <c r="H67" s="27">
        <f>IF(OR(E67="",F67=""),"",ROUND(MAX(0,MOD(F67-E67,1)*24-N(G67)/60),2))</f>
        <v/>
      </c>
      <c r="I67" s="17" t="n"/>
      <c r="J67" s="17" t="n"/>
      <c r="K67" s="24">
        <f>IF(A67="","",IF(OR(YEAR(A67)&lt;&gt;YEAR(Stammdaten!$B$8),MONTH(A67)&lt;&gt;MONTH(Stammdaten!$B$8)),"⚠ anderer Monat",IF(OR(AND(E67&lt;&gt;"",F67=""),AND(E67="",F67&lt;&gt;"")),"⚠ Zeit unvollständig",IF(AND(E67&lt;&gt;"",F67&lt;&gt;"",COUNTIFS($A$5:$A$154,A67,$E$5:$E$154,"&lt;"&amp;F67,$F$5:$F$154,"&gt;"&amp;E67)&gt;1),"⚠ Überschneidung","✓"))))</f>
        <v/>
      </c>
      <c r="L67" s="28">
        <f>IF(AND(A67&lt;&gt;"",I67&lt;&gt;""),A67,"")</f>
        <v/>
      </c>
    </row>
    <row r="68">
      <c r="A68" s="23" t="n"/>
      <c r="B68" s="24">
        <f>IF(A68="","",CHOOSE(WEEKDAY(A68,2),"Mo","Di","Mi","Do","Fr","Sa","So"))</f>
        <v/>
      </c>
      <c r="C68" s="17" t="n"/>
      <c r="D68" s="17" t="n"/>
      <c r="E68" s="25" t="n"/>
      <c r="F68" s="25" t="n"/>
      <c r="G68" s="26" t="n"/>
      <c r="H68" s="27">
        <f>IF(OR(E68="",F68=""),"",ROUND(MAX(0,MOD(F68-E68,1)*24-N(G68)/60),2))</f>
        <v/>
      </c>
      <c r="I68" s="17" t="n"/>
      <c r="J68" s="17" t="n"/>
      <c r="K68" s="24">
        <f>IF(A68="","",IF(OR(YEAR(A68)&lt;&gt;YEAR(Stammdaten!$B$8),MONTH(A68)&lt;&gt;MONTH(Stammdaten!$B$8)),"⚠ anderer Monat",IF(OR(AND(E68&lt;&gt;"",F68=""),AND(E68="",F68&lt;&gt;"")),"⚠ Zeit unvollständig",IF(AND(E68&lt;&gt;"",F68&lt;&gt;"",COUNTIFS($A$5:$A$154,A68,$E$5:$E$154,"&lt;"&amp;F68,$F$5:$F$154,"&gt;"&amp;E68)&gt;1),"⚠ Überschneidung","✓"))))</f>
        <v/>
      </c>
      <c r="L68" s="28">
        <f>IF(AND(A68&lt;&gt;"",I68&lt;&gt;""),A68,"")</f>
        <v/>
      </c>
    </row>
    <row r="69">
      <c r="A69" s="23" t="n"/>
      <c r="B69" s="24">
        <f>IF(A69="","",CHOOSE(WEEKDAY(A69,2),"Mo","Di","Mi","Do","Fr","Sa","So"))</f>
        <v/>
      </c>
      <c r="C69" s="17" t="n"/>
      <c r="D69" s="17" t="n"/>
      <c r="E69" s="25" t="n"/>
      <c r="F69" s="25" t="n"/>
      <c r="G69" s="26" t="n"/>
      <c r="H69" s="27">
        <f>IF(OR(E69="",F69=""),"",ROUND(MAX(0,MOD(F69-E69,1)*24-N(G69)/60),2))</f>
        <v/>
      </c>
      <c r="I69" s="17" t="n"/>
      <c r="J69" s="17" t="n"/>
      <c r="K69" s="24">
        <f>IF(A69="","",IF(OR(YEAR(A69)&lt;&gt;YEAR(Stammdaten!$B$8),MONTH(A69)&lt;&gt;MONTH(Stammdaten!$B$8)),"⚠ anderer Monat",IF(OR(AND(E69&lt;&gt;"",F69=""),AND(E69="",F69&lt;&gt;"")),"⚠ Zeit unvollständig",IF(AND(E69&lt;&gt;"",F69&lt;&gt;"",COUNTIFS($A$5:$A$154,A69,$E$5:$E$154,"&lt;"&amp;F69,$F$5:$F$154,"&gt;"&amp;E69)&gt;1),"⚠ Überschneidung","✓"))))</f>
        <v/>
      </c>
      <c r="L69" s="28">
        <f>IF(AND(A69&lt;&gt;"",I69&lt;&gt;""),A69,"")</f>
        <v/>
      </c>
    </row>
    <row r="70">
      <c r="A70" s="23" t="n"/>
      <c r="B70" s="24">
        <f>IF(A70="","",CHOOSE(WEEKDAY(A70,2),"Mo","Di","Mi","Do","Fr","Sa","So"))</f>
        <v/>
      </c>
      <c r="C70" s="17" t="n"/>
      <c r="D70" s="17" t="n"/>
      <c r="E70" s="25" t="n"/>
      <c r="F70" s="25" t="n"/>
      <c r="G70" s="26" t="n"/>
      <c r="H70" s="27">
        <f>IF(OR(E70="",F70=""),"",ROUND(MAX(0,MOD(F70-E70,1)*24-N(G70)/60),2))</f>
        <v/>
      </c>
      <c r="I70" s="17" t="n"/>
      <c r="J70" s="17" t="n"/>
      <c r="K70" s="24">
        <f>IF(A70="","",IF(OR(YEAR(A70)&lt;&gt;YEAR(Stammdaten!$B$8),MONTH(A70)&lt;&gt;MONTH(Stammdaten!$B$8)),"⚠ anderer Monat",IF(OR(AND(E70&lt;&gt;"",F70=""),AND(E70="",F70&lt;&gt;"")),"⚠ Zeit unvollständig",IF(AND(E70&lt;&gt;"",F70&lt;&gt;"",COUNTIFS($A$5:$A$154,A70,$E$5:$E$154,"&lt;"&amp;F70,$F$5:$F$154,"&gt;"&amp;E70)&gt;1),"⚠ Überschneidung","✓"))))</f>
        <v/>
      </c>
      <c r="L70" s="28">
        <f>IF(AND(A70&lt;&gt;"",I70&lt;&gt;""),A70,"")</f>
        <v/>
      </c>
    </row>
    <row r="71">
      <c r="A71" s="23" t="n"/>
      <c r="B71" s="24">
        <f>IF(A71="","",CHOOSE(WEEKDAY(A71,2),"Mo","Di","Mi","Do","Fr","Sa","So"))</f>
        <v/>
      </c>
      <c r="C71" s="17" t="n"/>
      <c r="D71" s="17" t="n"/>
      <c r="E71" s="25" t="n"/>
      <c r="F71" s="25" t="n"/>
      <c r="G71" s="26" t="n"/>
      <c r="H71" s="27">
        <f>IF(OR(E71="",F71=""),"",ROUND(MAX(0,MOD(F71-E71,1)*24-N(G71)/60),2))</f>
        <v/>
      </c>
      <c r="I71" s="17" t="n"/>
      <c r="J71" s="17" t="n"/>
      <c r="K71" s="24">
        <f>IF(A71="","",IF(OR(YEAR(A71)&lt;&gt;YEAR(Stammdaten!$B$8),MONTH(A71)&lt;&gt;MONTH(Stammdaten!$B$8)),"⚠ anderer Monat",IF(OR(AND(E71&lt;&gt;"",F71=""),AND(E71="",F71&lt;&gt;"")),"⚠ Zeit unvollständig",IF(AND(E71&lt;&gt;"",F71&lt;&gt;"",COUNTIFS($A$5:$A$154,A71,$E$5:$E$154,"&lt;"&amp;F71,$F$5:$F$154,"&gt;"&amp;E71)&gt;1),"⚠ Überschneidung","✓"))))</f>
        <v/>
      </c>
      <c r="L71" s="28">
        <f>IF(AND(A71&lt;&gt;"",I71&lt;&gt;""),A71,"")</f>
        <v/>
      </c>
    </row>
    <row r="72">
      <c r="A72" s="23" t="n"/>
      <c r="B72" s="24">
        <f>IF(A72="","",CHOOSE(WEEKDAY(A72,2),"Mo","Di","Mi","Do","Fr","Sa","So"))</f>
        <v/>
      </c>
      <c r="C72" s="17" t="n"/>
      <c r="D72" s="17" t="n"/>
      <c r="E72" s="25" t="n"/>
      <c r="F72" s="25" t="n"/>
      <c r="G72" s="26" t="n"/>
      <c r="H72" s="27">
        <f>IF(OR(E72="",F72=""),"",ROUND(MAX(0,MOD(F72-E72,1)*24-N(G72)/60),2))</f>
        <v/>
      </c>
      <c r="I72" s="17" t="n"/>
      <c r="J72" s="17" t="n"/>
      <c r="K72" s="24">
        <f>IF(A72="","",IF(OR(YEAR(A72)&lt;&gt;YEAR(Stammdaten!$B$8),MONTH(A72)&lt;&gt;MONTH(Stammdaten!$B$8)),"⚠ anderer Monat",IF(OR(AND(E72&lt;&gt;"",F72=""),AND(E72="",F72&lt;&gt;"")),"⚠ Zeit unvollständig",IF(AND(E72&lt;&gt;"",F72&lt;&gt;"",COUNTIFS($A$5:$A$154,A72,$E$5:$E$154,"&lt;"&amp;F72,$F$5:$F$154,"&gt;"&amp;E72)&gt;1),"⚠ Überschneidung","✓"))))</f>
        <v/>
      </c>
      <c r="L72" s="28">
        <f>IF(AND(A72&lt;&gt;"",I72&lt;&gt;""),A72,"")</f>
        <v/>
      </c>
    </row>
    <row r="73">
      <c r="A73" s="23" t="n"/>
      <c r="B73" s="24">
        <f>IF(A73="","",CHOOSE(WEEKDAY(A73,2),"Mo","Di","Mi","Do","Fr","Sa","So"))</f>
        <v/>
      </c>
      <c r="C73" s="17" t="n"/>
      <c r="D73" s="17" t="n"/>
      <c r="E73" s="25" t="n"/>
      <c r="F73" s="25" t="n"/>
      <c r="G73" s="26" t="n"/>
      <c r="H73" s="27">
        <f>IF(OR(E73="",F73=""),"",ROUND(MAX(0,MOD(F73-E73,1)*24-N(G73)/60),2))</f>
        <v/>
      </c>
      <c r="I73" s="17" t="n"/>
      <c r="J73" s="17" t="n"/>
      <c r="K73" s="24">
        <f>IF(A73="","",IF(OR(YEAR(A73)&lt;&gt;YEAR(Stammdaten!$B$8),MONTH(A73)&lt;&gt;MONTH(Stammdaten!$B$8)),"⚠ anderer Monat",IF(OR(AND(E73&lt;&gt;"",F73=""),AND(E73="",F73&lt;&gt;"")),"⚠ Zeit unvollständig",IF(AND(E73&lt;&gt;"",F73&lt;&gt;"",COUNTIFS($A$5:$A$154,A73,$E$5:$E$154,"&lt;"&amp;F73,$F$5:$F$154,"&gt;"&amp;E73)&gt;1),"⚠ Überschneidung","✓"))))</f>
        <v/>
      </c>
      <c r="L73" s="28">
        <f>IF(AND(A73&lt;&gt;"",I73&lt;&gt;""),A73,"")</f>
        <v/>
      </c>
    </row>
    <row r="74">
      <c r="A74" s="23" t="n"/>
      <c r="B74" s="24">
        <f>IF(A74="","",CHOOSE(WEEKDAY(A74,2),"Mo","Di","Mi","Do","Fr","Sa","So"))</f>
        <v/>
      </c>
      <c r="C74" s="17" t="n"/>
      <c r="D74" s="17" t="n"/>
      <c r="E74" s="25" t="n"/>
      <c r="F74" s="25" t="n"/>
      <c r="G74" s="26" t="n"/>
      <c r="H74" s="27">
        <f>IF(OR(E74="",F74=""),"",ROUND(MAX(0,MOD(F74-E74,1)*24-N(G74)/60),2))</f>
        <v/>
      </c>
      <c r="I74" s="17" t="n"/>
      <c r="J74" s="17" t="n"/>
      <c r="K74" s="24">
        <f>IF(A74="","",IF(OR(YEAR(A74)&lt;&gt;YEAR(Stammdaten!$B$8),MONTH(A74)&lt;&gt;MONTH(Stammdaten!$B$8)),"⚠ anderer Monat",IF(OR(AND(E74&lt;&gt;"",F74=""),AND(E74="",F74&lt;&gt;"")),"⚠ Zeit unvollständig",IF(AND(E74&lt;&gt;"",F74&lt;&gt;"",COUNTIFS($A$5:$A$154,A74,$E$5:$E$154,"&lt;"&amp;F74,$F$5:$F$154,"&gt;"&amp;E74)&gt;1),"⚠ Überschneidung","✓"))))</f>
        <v/>
      </c>
      <c r="L74" s="28">
        <f>IF(AND(A74&lt;&gt;"",I74&lt;&gt;""),A74,"")</f>
        <v/>
      </c>
    </row>
    <row r="75">
      <c r="A75" s="23" t="n"/>
      <c r="B75" s="24">
        <f>IF(A75="","",CHOOSE(WEEKDAY(A75,2),"Mo","Di","Mi","Do","Fr","Sa","So"))</f>
        <v/>
      </c>
      <c r="C75" s="17" t="n"/>
      <c r="D75" s="17" t="n"/>
      <c r="E75" s="25" t="n"/>
      <c r="F75" s="25" t="n"/>
      <c r="G75" s="26" t="n"/>
      <c r="H75" s="27">
        <f>IF(OR(E75="",F75=""),"",ROUND(MAX(0,MOD(F75-E75,1)*24-N(G75)/60),2))</f>
        <v/>
      </c>
      <c r="I75" s="17" t="n"/>
      <c r="J75" s="17" t="n"/>
      <c r="K75" s="24">
        <f>IF(A75="","",IF(OR(YEAR(A75)&lt;&gt;YEAR(Stammdaten!$B$8),MONTH(A75)&lt;&gt;MONTH(Stammdaten!$B$8)),"⚠ anderer Monat",IF(OR(AND(E75&lt;&gt;"",F75=""),AND(E75="",F75&lt;&gt;"")),"⚠ Zeit unvollständig",IF(AND(E75&lt;&gt;"",F75&lt;&gt;"",COUNTIFS($A$5:$A$154,A75,$E$5:$E$154,"&lt;"&amp;F75,$F$5:$F$154,"&gt;"&amp;E75)&gt;1),"⚠ Überschneidung","✓"))))</f>
        <v/>
      </c>
      <c r="L75" s="28">
        <f>IF(AND(A75&lt;&gt;"",I75&lt;&gt;""),A75,"")</f>
        <v/>
      </c>
    </row>
    <row r="76">
      <c r="A76" s="23" t="n"/>
      <c r="B76" s="24">
        <f>IF(A76="","",CHOOSE(WEEKDAY(A76,2),"Mo","Di","Mi","Do","Fr","Sa","So"))</f>
        <v/>
      </c>
      <c r="C76" s="17" t="n"/>
      <c r="D76" s="17" t="n"/>
      <c r="E76" s="25" t="n"/>
      <c r="F76" s="25" t="n"/>
      <c r="G76" s="26" t="n"/>
      <c r="H76" s="27">
        <f>IF(OR(E76="",F76=""),"",ROUND(MAX(0,MOD(F76-E76,1)*24-N(G76)/60),2))</f>
        <v/>
      </c>
      <c r="I76" s="17" t="n"/>
      <c r="J76" s="17" t="n"/>
      <c r="K76" s="24">
        <f>IF(A76="","",IF(OR(YEAR(A76)&lt;&gt;YEAR(Stammdaten!$B$8),MONTH(A76)&lt;&gt;MONTH(Stammdaten!$B$8)),"⚠ anderer Monat",IF(OR(AND(E76&lt;&gt;"",F76=""),AND(E76="",F76&lt;&gt;"")),"⚠ Zeit unvollständig",IF(AND(E76&lt;&gt;"",F76&lt;&gt;"",COUNTIFS($A$5:$A$154,A76,$E$5:$E$154,"&lt;"&amp;F76,$F$5:$F$154,"&gt;"&amp;E76)&gt;1),"⚠ Überschneidung","✓"))))</f>
        <v/>
      </c>
      <c r="L76" s="28">
        <f>IF(AND(A76&lt;&gt;"",I76&lt;&gt;""),A76,"")</f>
        <v/>
      </c>
    </row>
    <row r="77">
      <c r="A77" s="23" t="n"/>
      <c r="B77" s="24">
        <f>IF(A77="","",CHOOSE(WEEKDAY(A77,2),"Mo","Di","Mi","Do","Fr","Sa","So"))</f>
        <v/>
      </c>
      <c r="C77" s="17" t="n"/>
      <c r="D77" s="17" t="n"/>
      <c r="E77" s="25" t="n"/>
      <c r="F77" s="25" t="n"/>
      <c r="G77" s="26" t="n"/>
      <c r="H77" s="27">
        <f>IF(OR(E77="",F77=""),"",ROUND(MAX(0,MOD(F77-E77,1)*24-N(G77)/60),2))</f>
        <v/>
      </c>
      <c r="I77" s="17" t="n"/>
      <c r="J77" s="17" t="n"/>
      <c r="K77" s="24">
        <f>IF(A77="","",IF(OR(YEAR(A77)&lt;&gt;YEAR(Stammdaten!$B$8),MONTH(A77)&lt;&gt;MONTH(Stammdaten!$B$8)),"⚠ anderer Monat",IF(OR(AND(E77&lt;&gt;"",F77=""),AND(E77="",F77&lt;&gt;"")),"⚠ Zeit unvollständig",IF(AND(E77&lt;&gt;"",F77&lt;&gt;"",COUNTIFS($A$5:$A$154,A77,$E$5:$E$154,"&lt;"&amp;F77,$F$5:$F$154,"&gt;"&amp;E77)&gt;1),"⚠ Überschneidung","✓"))))</f>
        <v/>
      </c>
      <c r="L77" s="28">
        <f>IF(AND(A77&lt;&gt;"",I77&lt;&gt;""),A77,"")</f>
        <v/>
      </c>
    </row>
    <row r="78">
      <c r="A78" s="23" t="n"/>
      <c r="B78" s="24">
        <f>IF(A78="","",CHOOSE(WEEKDAY(A78,2),"Mo","Di","Mi","Do","Fr","Sa","So"))</f>
        <v/>
      </c>
      <c r="C78" s="17" t="n"/>
      <c r="D78" s="17" t="n"/>
      <c r="E78" s="25" t="n"/>
      <c r="F78" s="25" t="n"/>
      <c r="G78" s="26" t="n"/>
      <c r="H78" s="27">
        <f>IF(OR(E78="",F78=""),"",ROUND(MAX(0,MOD(F78-E78,1)*24-N(G78)/60),2))</f>
        <v/>
      </c>
      <c r="I78" s="17" t="n"/>
      <c r="J78" s="17" t="n"/>
      <c r="K78" s="24">
        <f>IF(A78="","",IF(OR(YEAR(A78)&lt;&gt;YEAR(Stammdaten!$B$8),MONTH(A78)&lt;&gt;MONTH(Stammdaten!$B$8)),"⚠ anderer Monat",IF(OR(AND(E78&lt;&gt;"",F78=""),AND(E78="",F78&lt;&gt;"")),"⚠ Zeit unvollständig",IF(AND(E78&lt;&gt;"",F78&lt;&gt;"",COUNTIFS($A$5:$A$154,A78,$E$5:$E$154,"&lt;"&amp;F78,$F$5:$F$154,"&gt;"&amp;E78)&gt;1),"⚠ Überschneidung","✓"))))</f>
        <v/>
      </c>
      <c r="L78" s="28">
        <f>IF(AND(A78&lt;&gt;"",I78&lt;&gt;""),A78,"")</f>
        <v/>
      </c>
    </row>
    <row r="79">
      <c r="A79" s="23" t="n"/>
      <c r="B79" s="24">
        <f>IF(A79="","",CHOOSE(WEEKDAY(A79,2),"Mo","Di","Mi","Do","Fr","Sa","So"))</f>
        <v/>
      </c>
      <c r="C79" s="17" t="n"/>
      <c r="D79" s="17" t="n"/>
      <c r="E79" s="25" t="n"/>
      <c r="F79" s="25" t="n"/>
      <c r="G79" s="26" t="n"/>
      <c r="H79" s="27">
        <f>IF(OR(E79="",F79=""),"",ROUND(MAX(0,MOD(F79-E79,1)*24-N(G79)/60),2))</f>
        <v/>
      </c>
      <c r="I79" s="17" t="n"/>
      <c r="J79" s="17" t="n"/>
      <c r="K79" s="24">
        <f>IF(A79="","",IF(OR(YEAR(A79)&lt;&gt;YEAR(Stammdaten!$B$8),MONTH(A79)&lt;&gt;MONTH(Stammdaten!$B$8)),"⚠ anderer Monat",IF(OR(AND(E79&lt;&gt;"",F79=""),AND(E79="",F79&lt;&gt;"")),"⚠ Zeit unvollständig",IF(AND(E79&lt;&gt;"",F79&lt;&gt;"",COUNTIFS($A$5:$A$154,A79,$E$5:$E$154,"&lt;"&amp;F79,$F$5:$F$154,"&gt;"&amp;E79)&gt;1),"⚠ Überschneidung","✓"))))</f>
        <v/>
      </c>
      <c r="L79" s="28">
        <f>IF(AND(A79&lt;&gt;"",I79&lt;&gt;""),A79,"")</f>
        <v/>
      </c>
    </row>
    <row r="80">
      <c r="A80" s="23" t="n"/>
      <c r="B80" s="24">
        <f>IF(A80="","",CHOOSE(WEEKDAY(A80,2),"Mo","Di","Mi","Do","Fr","Sa","So"))</f>
        <v/>
      </c>
      <c r="C80" s="17" t="n"/>
      <c r="D80" s="17" t="n"/>
      <c r="E80" s="25" t="n"/>
      <c r="F80" s="25" t="n"/>
      <c r="G80" s="26" t="n"/>
      <c r="H80" s="27">
        <f>IF(OR(E80="",F80=""),"",ROUND(MAX(0,MOD(F80-E80,1)*24-N(G80)/60),2))</f>
        <v/>
      </c>
      <c r="I80" s="17" t="n"/>
      <c r="J80" s="17" t="n"/>
      <c r="K80" s="24">
        <f>IF(A80="","",IF(OR(YEAR(A80)&lt;&gt;YEAR(Stammdaten!$B$8),MONTH(A80)&lt;&gt;MONTH(Stammdaten!$B$8)),"⚠ anderer Monat",IF(OR(AND(E80&lt;&gt;"",F80=""),AND(E80="",F80&lt;&gt;"")),"⚠ Zeit unvollständig",IF(AND(E80&lt;&gt;"",F80&lt;&gt;"",COUNTIFS($A$5:$A$154,A80,$E$5:$E$154,"&lt;"&amp;F80,$F$5:$F$154,"&gt;"&amp;E80)&gt;1),"⚠ Überschneidung","✓"))))</f>
        <v/>
      </c>
      <c r="L80" s="28">
        <f>IF(AND(A80&lt;&gt;"",I80&lt;&gt;""),A80,"")</f>
        <v/>
      </c>
    </row>
    <row r="81">
      <c r="A81" s="23" t="n"/>
      <c r="B81" s="24">
        <f>IF(A81="","",CHOOSE(WEEKDAY(A81,2),"Mo","Di","Mi","Do","Fr","Sa","So"))</f>
        <v/>
      </c>
      <c r="C81" s="17" t="n"/>
      <c r="D81" s="17" t="n"/>
      <c r="E81" s="25" t="n"/>
      <c r="F81" s="25" t="n"/>
      <c r="G81" s="26" t="n"/>
      <c r="H81" s="27">
        <f>IF(OR(E81="",F81=""),"",ROUND(MAX(0,MOD(F81-E81,1)*24-N(G81)/60),2))</f>
        <v/>
      </c>
      <c r="I81" s="17" t="n"/>
      <c r="J81" s="17" t="n"/>
      <c r="K81" s="24">
        <f>IF(A81="","",IF(OR(YEAR(A81)&lt;&gt;YEAR(Stammdaten!$B$8),MONTH(A81)&lt;&gt;MONTH(Stammdaten!$B$8)),"⚠ anderer Monat",IF(OR(AND(E81&lt;&gt;"",F81=""),AND(E81="",F81&lt;&gt;"")),"⚠ Zeit unvollständig",IF(AND(E81&lt;&gt;"",F81&lt;&gt;"",COUNTIFS($A$5:$A$154,A81,$E$5:$E$154,"&lt;"&amp;F81,$F$5:$F$154,"&gt;"&amp;E81)&gt;1),"⚠ Überschneidung","✓"))))</f>
        <v/>
      </c>
      <c r="L81" s="28">
        <f>IF(AND(A81&lt;&gt;"",I81&lt;&gt;""),A81,"")</f>
        <v/>
      </c>
    </row>
    <row r="82">
      <c r="A82" s="23" t="n"/>
      <c r="B82" s="24">
        <f>IF(A82="","",CHOOSE(WEEKDAY(A82,2),"Mo","Di","Mi","Do","Fr","Sa","So"))</f>
        <v/>
      </c>
      <c r="C82" s="17" t="n"/>
      <c r="D82" s="17" t="n"/>
      <c r="E82" s="25" t="n"/>
      <c r="F82" s="25" t="n"/>
      <c r="G82" s="26" t="n"/>
      <c r="H82" s="27">
        <f>IF(OR(E82="",F82=""),"",ROUND(MAX(0,MOD(F82-E82,1)*24-N(G82)/60),2))</f>
        <v/>
      </c>
      <c r="I82" s="17" t="n"/>
      <c r="J82" s="17" t="n"/>
      <c r="K82" s="24">
        <f>IF(A82="","",IF(OR(YEAR(A82)&lt;&gt;YEAR(Stammdaten!$B$8),MONTH(A82)&lt;&gt;MONTH(Stammdaten!$B$8)),"⚠ anderer Monat",IF(OR(AND(E82&lt;&gt;"",F82=""),AND(E82="",F82&lt;&gt;"")),"⚠ Zeit unvollständig",IF(AND(E82&lt;&gt;"",F82&lt;&gt;"",COUNTIFS($A$5:$A$154,A82,$E$5:$E$154,"&lt;"&amp;F82,$F$5:$F$154,"&gt;"&amp;E82)&gt;1),"⚠ Überschneidung","✓"))))</f>
        <v/>
      </c>
      <c r="L82" s="28">
        <f>IF(AND(A82&lt;&gt;"",I82&lt;&gt;""),A82,"")</f>
        <v/>
      </c>
    </row>
    <row r="83">
      <c r="A83" s="23" t="n"/>
      <c r="B83" s="24">
        <f>IF(A83="","",CHOOSE(WEEKDAY(A83,2),"Mo","Di","Mi","Do","Fr","Sa","So"))</f>
        <v/>
      </c>
      <c r="C83" s="17" t="n"/>
      <c r="D83" s="17" t="n"/>
      <c r="E83" s="25" t="n"/>
      <c r="F83" s="25" t="n"/>
      <c r="G83" s="26" t="n"/>
      <c r="H83" s="27">
        <f>IF(OR(E83="",F83=""),"",ROUND(MAX(0,MOD(F83-E83,1)*24-N(G83)/60),2))</f>
        <v/>
      </c>
      <c r="I83" s="17" t="n"/>
      <c r="J83" s="17" t="n"/>
      <c r="K83" s="24">
        <f>IF(A83="","",IF(OR(YEAR(A83)&lt;&gt;YEAR(Stammdaten!$B$8),MONTH(A83)&lt;&gt;MONTH(Stammdaten!$B$8)),"⚠ anderer Monat",IF(OR(AND(E83&lt;&gt;"",F83=""),AND(E83="",F83&lt;&gt;"")),"⚠ Zeit unvollständig",IF(AND(E83&lt;&gt;"",F83&lt;&gt;"",COUNTIFS($A$5:$A$154,A83,$E$5:$E$154,"&lt;"&amp;F83,$F$5:$F$154,"&gt;"&amp;E83)&gt;1),"⚠ Überschneidung","✓"))))</f>
        <v/>
      </c>
      <c r="L83" s="28">
        <f>IF(AND(A83&lt;&gt;"",I83&lt;&gt;""),A83,"")</f>
        <v/>
      </c>
    </row>
    <row r="84">
      <c r="A84" s="23" t="n"/>
      <c r="B84" s="24">
        <f>IF(A84="","",CHOOSE(WEEKDAY(A84,2),"Mo","Di","Mi","Do","Fr","Sa","So"))</f>
        <v/>
      </c>
      <c r="C84" s="17" t="n"/>
      <c r="D84" s="17" t="n"/>
      <c r="E84" s="25" t="n"/>
      <c r="F84" s="25" t="n"/>
      <c r="G84" s="26" t="n"/>
      <c r="H84" s="27">
        <f>IF(OR(E84="",F84=""),"",ROUND(MAX(0,MOD(F84-E84,1)*24-N(G84)/60),2))</f>
        <v/>
      </c>
      <c r="I84" s="17" t="n"/>
      <c r="J84" s="17" t="n"/>
      <c r="K84" s="24">
        <f>IF(A84="","",IF(OR(YEAR(A84)&lt;&gt;YEAR(Stammdaten!$B$8),MONTH(A84)&lt;&gt;MONTH(Stammdaten!$B$8)),"⚠ anderer Monat",IF(OR(AND(E84&lt;&gt;"",F84=""),AND(E84="",F84&lt;&gt;"")),"⚠ Zeit unvollständig",IF(AND(E84&lt;&gt;"",F84&lt;&gt;"",COUNTIFS($A$5:$A$154,A84,$E$5:$E$154,"&lt;"&amp;F84,$F$5:$F$154,"&gt;"&amp;E84)&gt;1),"⚠ Überschneidung","✓"))))</f>
        <v/>
      </c>
      <c r="L84" s="28">
        <f>IF(AND(A84&lt;&gt;"",I84&lt;&gt;""),A84,"")</f>
        <v/>
      </c>
    </row>
    <row r="85">
      <c r="A85" s="23" t="n"/>
      <c r="B85" s="24">
        <f>IF(A85="","",CHOOSE(WEEKDAY(A85,2),"Mo","Di","Mi","Do","Fr","Sa","So"))</f>
        <v/>
      </c>
      <c r="C85" s="17" t="n"/>
      <c r="D85" s="17" t="n"/>
      <c r="E85" s="25" t="n"/>
      <c r="F85" s="25" t="n"/>
      <c r="G85" s="26" t="n"/>
      <c r="H85" s="27">
        <f>IF(OR(E85="",F85=""),"",ROUND(MAX(0,MOD(F85-E85,1)*24-N(G85)/60),2))</f>
        <v/>
      </c>
      <c r="I85" s="17" t="n"/>
      <c r="J85" s="17" t="n"/>
      <c r="K85" s="24">
        <f>IF(A85="","",IF(OR(YEAR(A85)&lt;&gt;YEAR(Stammdaten!$B$8),MONTH(A85)&lt;&gt;MONTH(Stammdaten!$B$8)),"⚠ anderer Monat",IF(OR(AND(E85&lt;&gt;"",F85=""),AND(E85="",F85&lt;&gt;"")),"⚠ Zeit unvollständig",IF(AND(E85&lt;&gt;"",F85&lt;&gt;"",COUNTIFS($A$5:$A$154,A85,$E$5:$E$154,"&lt;"&amp;F85,$F$5:$F$154,"&gt;"&amp;E85)&gt;1),"⚠ Überschneidung","✓"))))</f>
        <v/>
      </c>
      <c r="L85" s="28">
        <f>IF(AND(A85&lt;&gt;"",I85&lt;&gt;""),A85,"")</f>
        <v/>
      </c>
    </row>
    <row r="86">
      <c r="A86" s="23" t="n"/>
      <c r="B86" s="24">
        <f>IF(A86="","",CHOOSE(WEEKDAY(A86,2),"Mo","Di","Mi","Do","Fr","Sa","So"))</f>
        <v/>
      </c>
      <c r="C86" s="17" t="n"/>
      <c r="D86" s="17" t="n"/>
      <c r="E86" s="25" t="n"/>
      <c r="F86" s="25" t="n"/>
      <c r="G86" s="26" t="n"/>
      <c r="H86" s="27">
        <f>IF(OR(E86="",F86=""),"",ROUND(MAX(0,MOD(F86-E86,1)*24-N(G86)/60),2))</f>
        <v/>
      </c>
      <c r="I86" s="17" t="n"/>
      <c r="J86" s="17" t="n"/>
      <c r="K86" s="24">
        <f>IF(A86="","",IF(OR(YEAR(A86)&lt;&gt;YEAR(Stammdaten!$B$8),MONTH(A86)&lt;&gt;MONTH(Stammdaten!$B$8)),"⚠ anderer Monat",IF(OR(AND(E86&lt;&gt;"",F86=""),AND(E86="",F86&lt;&gt;"")),"⚠ Zeit unvollständig",IF(AND(E86&lt;&gt;"",F86&lt;&gt;"",COUNTIFS($A$5:$A$154,A86,$E$5:$E$154,"&lt;"&amp;F86,$F$5:$F$154,"&gt;"&amp;E86)&gt;1),"⚠ Überschneidung","✓"))))</f>
        <v/>
      </c>
      <c r="L86" s="28">
        <f>IF(AND(A86&lt;&gt;"",I86&lt;&gt;""),A86,"")</f>
        <v/>
      </c>
    </row>
    <row r="87">
      <c r="A87" s="23" t="n"/>
      <c r="B87" s="24">
        <f>IF(A87="","",CHOOSE(WEEKDAY(A87,2),"Mo","Di","Mi","Do","Fr","Sa","So"))</f>
        <v/>
      </c>
      <c r="C87" s="17" t="n"/>
      <c r="D87" s="17" t="n"/>
      <c r="E87" s="25" t="n"/>
      <c r="F87" s="25" t="n"/>
      <c r="G87" s="26" t="n"/>
      <c r="H87" s="27">
        <f>IF(OR(E87="",F87=""),"",ROUND(MAX(0,MOD(F87-E87,1)*24-N(G87)/60),2))</f>
        <v/>
      </c>
      <c r="I87" s="17" t="n"/>
      <c r="J87" s="17" t="n"/>
      <c r="K87" s="24">
        <f>IF(A87="","",IF(OR(YEAR(A87)&lt;&gt;YEAR(Stammdaten!$B$8),MONTH(A87)&lt;&gt;MONTH(Stammdaten!$B$8)),"⚠ anderer Monat",IF(OR(AND(E87&lt;&gt;"",F87=""),AND(E87="",F87&lt;&gt;"")),"⚠ Zeit unvollständig",IF(AND(E87&lt;&gt;"",F87&lt;&gt;"",COUNTIFS($A$5:$A$154,A87,$E$5:$E$154,"&lt;"&amp;F87,$F$5:$F$154,"&gt;"&amp;E87)&gt;1),"⚠ Überschneidung","✓"))))</f>
        <v/>
      </c>
      <c r="L87" s="28">
        <f>IF(AND(A87&lt;&gt;"",I87&lt;&gt;""),A87,"")</f>
        <v/>
      </c>
    </row>
    <row r="88">
      <c r="A88" s="23" t="n"/>
      <c r="B88" s="24">
        <f>IF(A88="","",CHOOSE(WEEKDAY(A88,2),"Mo","Di","Mi","Do","Fr","Sa","So"))</f>
        <v/>
      </c>
      <c r="C88" s="17" t="n"/>
      <c r="D88" s="17" t="n"/>
      <c r="E88" s="25" t="n"/>
      <c r="F88" s="25" t="n"/>
      <c r="G88" s="26" t="n"/>
      <c r="H88" s="27">
        <f>IF(OR(E88="",F88=""),"",ROUND(MAX(0,MOD(F88-E88,1)*24-N(G88)/60),2))</f>
        <v/>
      </c>
      <c r="I88" s="17" t="n"/>
      <c r="J88" s="17" t="n"/>
      <c r="K88" s="24">
        <f>IF(A88="","",IF(OR(YEAR(A88)&lt;&gt;YEAR(Stammdaten!$B$8),MONTH(A88)&lt;&gt;MONTH(Stammdaten!$B$8)),"⚠ anderer Monat",IF(OR(AND(E88&lt;&gt;"",F88=""),AND(E88="",F88&lt;&gt;"")),"⚠ Zeit unvollständig",IF(AND(E88&lt;&gt;"",F88&lt;&gt;"",COUNTIFS($A$5:$A$154,A88,$E$5:$E$154,"&lt;"&amp;F88,$F$5:$F$154,"&gt;"&amp;E88)&gt;1),"⚠ Überschneidung","✓"))))</f>
        <v/>
      </c>
      <c r="L88" s="28">
        <f>IF(AND(A88&lt;&gt;"",I88&lt;&gt;""),A88,"")</f>
        <v/>
      </c>
    </row>
    <row r="89">
      <c r="A89" s="23" t="n"/>
      <c r="B89" s="24">
        <f>IF(A89="","",CHOOSE(WEEKDAY(A89,2),"Mo","Di","Mi","Do","Fr","Sa","So"))</f>
        <v/>
      </c>
      <c r="C89" s="17" t="n"/>
      <c r="D89" s="17" t="n"/>
      <c r="E89" s="25" t="n"/>
      <c r="F89" s="25" t="n"/>
      <c r="G89" s="26" t="n"/>
      <c r="H89" s="27">
        <f>IF(OR(E89="",F89=""),"",ROUND(MAX(0,MOD(F89-E89,1)*24-N(G89)/60),2))</f>
        <v/>
      </c>
      <c r="I89" s="17" t="n"/>
      <c r="J89" s="17" t="n"/>
      <c r="K89" s="24">
        <f>IF(A89="","",IF(OR(YEAR(A89)&lt;&gt;YEAR(Stammdaten!$B$8),MONTH(A89)&lt;&gt;MONTH(Stammdaten!$B$8)),"⚠ anderer Monat",IF(OR(AND(E89&lt;&gt;"",F89=""),AND(E89="",F89&lt;&gt;"")),"⚠ Zeit unvollständig",IF(AND(E89&lt;&gt;"",F89&lt;&gt;"",COUNTIFS($A$5:$A$154,A89,$E$5:$E$154,"&lt;"&amp;F89,$F$5:$F$154,"&gt;"&amp;E89)&gt;1),"⚠ Überschneidung","✓"))))</f>
        <v/>
      </c>
      <c r="L89" s="28">
        <f>IF(AND(A89&lt;&gt;"",I89&lt;&gt;""),A89,"")</f>
        <v/>
      </c>
    </row>
    <row r="90">
      <c r="A90" s="23" t="n"/>
      <c r="B90" s="24">
        <f>IF(A90="","",CHOOSE(WEEKDAY(A90,2),"Mo","Di","Mi","Do","Fr","Sa","So"))</f>
        <v/>
      </c>
      <c r="C90" s="17" t="n"/>
      <c r="D90" s="17" t="n"/>
      <c r="E90" s="25" t="n"/>
      <c r="F90" s="25" t="n"/>
      <c r="G90" s="26" t="n"/>
      <c r="H90" s="27">
        <f>IF(OR(E90="",F90=""),"",ROUND(MAX(0,MOD(F90-E90,1)*24-N(G90)/60),2))</f>
        <v/>
      </c>
      <c r="I90" s="17" t="n"/>
      <c r="J90" s="17" t="n"/>
      <c r="K90" s="24">
        <f>IF(A90="","",IF(OR(YEAR(A90)&lt;&gt;YEAR(Stammdaten!$B$8),MONTH(A90)&lt;&gt;MONTH(Stammdaten!$B$8)),"⚠ anderer Monat",IF(OR(AND(E90&lt;&gt;"",F90=""),AND(E90="",F90&lt;&gt;"")),"⚠ Zeit unvollständig",IF(AND(E90&lt;&gt;"",F90&lt;&gt;"",COUNTIFS($A$5:$A$154,A90,$E$5:$E$154,"&lt;"&amp;F90,$F$5:$F$154,"&gt;"&amp;E90)&gt;1),"⚠ Überschneidung","✓"))))</f>
        <v/>
      </c>
      <c r="L90" s="28">
        <f>IF(AND(A90&lt;&gt;"",I90&lt;&gt;""),A90,"")</f>
        <v/>
      </c>
    </row>
    <row r="91">
      <c r="A91" s="23" t="n"/>
      <c r="B91" s="24">
        <f>IF(A91="","",CHOOSE(WEEKDAY(A91,2),"Mo","Di","Mi","Do","Fr","Sa","So"))</f>
        <v/>
      </c>
      <c r="C91" s="17" t="n"/>
      <c r="D91" s="17" t="n"/>
      <c r="E91" s="25" t="n"/>
      <c r="F91" s="25" t="n"/>
      <c r="G91" s="26" t="n"/>
      <c r="H91" s="27">
        <f>IF(OR(E91="",F91=""),"",ROUND(MAX(0,MOD(F91-E91,1)*24-N(G91)/60),2))</f>
        <v/>
      </c>
      <c r="I91" s="17" t="n"/>
      <c r="J91" s="17" t="n"/>
      <c r="K91" s="24">
        <f>IF(A91="","",IF(OR(YEAR(A91)&lt;&gt;YEAR(Stammdaten!$B$8),MONTH(A91)&lt;&gt;MONTH(Stammdaten!$B$8)),"⚠ anderer Monat",IF(OR(AND(E91&lt;&gt;"",F91=""),AND(E91="",F91&lt;&gt;"")),"⚠ Zeit unvollständig",IF(AND(E91&lt;&gt;"",F91&lt;&gt;"",COUNTIFS($A$5:$A$154,A91,$E$5:$E$154,"&lt;"&amp;F91,$F$5:$F$154,"&gt;"&amp;E91)&gt;1),"⚠ Überschneidung","✓"))))</f>
        <v/>
      </c>
      <c r="L91" s="28">
        <f>IF(AND(A91&lt;&gt;"",I91&lt;&gt;""),A91,"")</f>
        <v/>
      </c>
    </row>
    <row r="92">
      <c r="A92" s="23" t="n"/>
      <c r="B92" s="24">
        <f>IF(A92="","",CHOOSE(WEEKDAY(A92,2),"Mo","Di","Mi","Do","Fr","Sa","So"))</f>
        <v/>
      </c>
      <c r="C92" s="17" t="n"/>
      <c r="D92" s="17" t="n"/>
      <c r="E92" s="25" t="n"/>
      <c r="F92" s="25" t="n"/>
      <c r="G92" s="26" t="n"/>
      <c r="H92" s="27">
        <f>IF(OR(E92="",F92=""),"",ROUND(MAX(0,MOD(F92-E92,1)*24-N(G92)/60),2))</f>
        <v/>
      </c>
      <c r="I92" s="17" t="n"/>
      <c r="J92" s="17" t="n"/>
      <c r="K92" s="24">
        <f>IF(A92="","",IF(OR(YEAR(A92)&lt;&gt;YEAR(Stammdaten!$B$8),MONTH(A92)&lt;&gt;MONTH(Stammdaten!$B$8)),"⚠ anderer Monat",IF(OR(AND(E92&lt;&gt;"",F92=""),AND(E92="",F92&lt;&gt;"")),"⚠ Zeit unvollständig",IF(AND(E92&lt;&gt;"",F92&lt;&gt;"",COUNTIFS($A$5:$A$154,A92,$E$5:$E$154,"&lt;"&amp;F92,$F$5:$F$154,"&gt;"&amp;E92)&gt;1),"⚠ Überschneidung","✓"))))</f>
        <v/>
      </c>
      <c r="L92" s="28">
        <f>IF(AND(A92&lt;&gt;"",I92&lt;&gt;""),A92,"")</f>
        <v/>
      </c>
    </row>
    <row r="93">
      <c r="A93" s="23" t="n"/>
      <c r="B93" s="24">
        <f>IF(A93="","",CHOOSE(WEEKDAY(A93,2),"Mo","Di","Mi","Do","Fr","Sa","So"))</f>
        <v/>
      </c>
      <c r="C93" s="17" t="n"/>
      <c r="D93" s="17" t="n"/>
      <c r="E93" s="25" t="n"/>
      <c r="F93" s="25" t="n"/>
      <c r="G93" s="26" t="n"/>
      <c r="H93" s="27">
        <f>IF(OR(E93="",F93=""),"",ROUND(MAX(0,MOD(F93-E93,1)*24-N(G93)/60),2))</f>
        <v/>
      </c>
      <c r="I93" s="17" t="n"/>
      <c r="J93" s="17" t="n"/>
      <c r="K93" s="24">
        <f>IF(A93="","",IF(OR(YEAR(A93)&lt;&gt;YEAR(Stammdaten!$B$8),MONTH(A93)&lt;&gt;MONTH(Stammdaten!$B$8)),"⚠ anderer Monat",IF(OR(AND(E93&lt;&gt;"",F93=""),AND(E93="",F93&lt;&gt;"")),"⚠ Zeit unvollständig",IF(AND(E93&lt;&gt;"",F93&lt;&gt;"",COUNTIFS($A$5:$A$154,A93,$E$5:$E$154,"&lt;"&amp;F93,$F$5:$F$154,"&gt;"&amp;E93)&gt;1),"⚠ Überschneidung","✓"))))</f>
        <v/>
      </c>
      <c r="L93" s="28">
        <f>IF(AND(A93&lt;&gt;"",I93&lt;&gt;""),A93,"")</f>
        <v/>
      </c>
    </row>
    <row r="94">
      <c r="A94" s="23" t="n"/>
      <c r="B94" s="24">
        <f>IF(A94="","",CHOOSE(WEEKDAY(A94,2),"Mo","Di","Mi","Do","Fr","Sa","So"))</f>
        <v/>
      </c>
      <c r="C94" s="17" t="n"/>
      <c r="D94" s="17" t="n"/>
      <c r="E94" s="25" t="n"/>
      <c r="F94" s="25" t="n"/>
      <c r="G94" s="26" t="n"/>
      <c r="H94" s="27">
        <f>IF(OR(E94="",F94=""),"",ROUND(MAX(0,MOD(F94-E94,1)*24-N(G94)/60),2))</f>
        <v/>
      </c>
      <c r="I94" s="17" t="n"/>
      <c r="J94" s="17" t="n"/>
      <c r="K94" s="24">
        <f>IF(A94="","",IF(OR(YEAR(A94)&lt;&gt;YEAR(Stammdaten!$B$8),MONTH(A94)&lt;&gt;MONTH(Stammdaten!$B$8)),"⚠ anderer Monat",IF(OR(AND(E94&lt;&gt;"",F94=""),AND(E94="",F94&lt;&gt;"")),"⚠ Zeit unvollständig",IF(AND(E94&lt;&gt;"",F94&lt;&gt;"",COUNTIFS($A$5:$A$154,A94,$E$5:$E$154,"&lt;"&amp;F94,$F$5:$F$154,"&gt;"&amp;E94)&gt;1),"⚠ Überschneidung","✓"))))</f>
        <v/>
      </c>
      <c r="L94" s="28">
        <f>IF(AND(A94&lt;&gt;"",I94&lt;&gt;""),A94,"")</f>
        <v/>
      </c>
    </row>
    <row r="95">
      <c r="A95" s="23" t="n"/>
      <c r="B95" s="24">
        <f>IF(A95="","",CHOOSE(WEEKDAY(A95,2),"Mo","Di","Mi","Do","Fr","Sa","So"))</f>
        <v/>
      </c>
      <c r="C95" s="17" t="n"/>
      <c r="D95" s="17" t="n"/>
      <c r="E95" s="25" t="n"/>
      <c r="F95" s="25" t="n"/>
      <c r="G95" s="26" t="n"/>
      <c r="H95" s="27">
        <f>IF(OR(E95="",F95=""),"",ROUND(MAX(0,MOD(F95-E95,1)*24-N(G95)/60),2))</f>
        <v/>
      </c>
      <c r="I95" s="17" t="n"/>
      <c r="J95" s="17" t="n"/>
      <c r="K95" s="24">
        <f>IF(A95="","",IF(OR(YEAR(A95)&lt;&gt;YEAR(Stammdaten!$B$8),MONTH(A95)&lt;&gt;MONTH(Stammdaten!$B$8)),"⚠ anderer Monat",IF(OR(AND(E95&lt;&gt;"",F95=""),AND(E95="",F95&lt;&gt;"")),"⚠ Zeit unvollständig",IF(AND(E95&lt;&gt;"",F95&lt;&gt;"",COUNTIFS($A$5:$A$154,A95,$E$5:$E$154,"&lt;"&amp;F95,$F$5:$F$154,"&gt;"&amp;E95)&gt;1),"⚠ Überschneidung","✓"))))</f>
        <v/>
      </c>
      <c r="L95" s="28">
        <f>IF(AND(A95&lt;&gt;"",I95&lt;&gt;""),A95,"")</f>
        <v/>
      </c>
    </row>
    <row r="96">
      <c r="A96" s="23" t="n"/>
      <c r="B96" s="24">
        <f>IF(A96="","",CHOOSE(WEEKDAY(A96,2),"Mo","Di","Mi","Do","Fr","Sa","So"))</f>
        <v/>
      </c>
      <c r="C96" s="17" t="n"/>
      <c r="D96" s="17" t="n"/>
      <c r="E96" s="25" t="n"/>
      <c r="F96" s="25" t="n"/>
      <c r="G96" s="26" t="n"/>
      <c r="H96" s="27">
        <f>IF(OR(E96="",F96=""),"",ROUND(MAX(0,MOD(F96-E96,1)*24-N(G96)/60),2))</f>
        <v/>
      </c>
      <c r="I96" s="17" t="n"/>
      <c r="J96" s="17" t="n"/>
      <c r="K96" s="24">
        <f>IF(A96="","",IF(OR(YEAR(A96)&lt;&gt;YEAR(Stammdaten!$B$8),MONTH(A96)&lt;&gt;MONTH(Stammdaten!$B$8)),"⚠ anderer Monat",IF(OR(AND(E96&lt;&gt;"",F96=""),AND(E96="",F96&lt;&gt;"")),"⚠ Zeit unvollständig",IF(AND(E96&lt;&gt;"",F96&lt;&gt;"",COUNTIFS($A$5:$A$154,A96,$E$5:$E$154,"&lt;"&amp;F96,$F$5:$F$154,"&gt;"&amp;E96)&gt;1),"⚠ Überschneidung","✓"))))</f>
        <v/>
      </c>
      <c r="L96" s="28">
        <f>IF(AND(A96&lt;&gt;"",I96&lt;&gt;""),A96,"")</f>
        <v/>
      </c>
    </row>
    <row r="97">
      <c r="A97" s="23" t="n"/>
      <c r="B97" s="24">
        <f>IF(A97="","",CHOOSE(WEEKDAY(A97,2),"Mo","Di","Mi","Do","Fr","Sa","So"))</f>
        <v/>
      </c>
      <c r="C97" s="17" t="n"/>
      <c r="D97" s="17" t="n"/>
      <c r="E97" s="25" t="n"/>
      <c r="F97" s="25" t="n"/>
      <c r="G97" s="26" t="n"/>
      <c r="H97" s="27">
        <f>IF(OR(E97="",F97=""),"",ROUND(MAX(0,MOD(F97-E97,1)*24-N(G97)/60),2))</f>
        <v/>
      </c>
      <c r="I97" s="17" t="n"/>
      <c r="J97" s="17" t="n"/>
      <c r="K97" s="24">
        <f>IF(A97="","",IF(OR(YEAR(A97)&lt;&gt;YEAR(Stammdaten!$B$8),MONTH(A97)&lt;&gt;MONTH(Stammdaten!$B$8)),"⚠ anderer Monat",IF(OR(AND(E97&lt;&gt;"",F97=""),AND(E97="",F97&lt;&gt;"")),"⚠ Zeit unvollständig",IF(AND(E97&lt;&gt;"",F97&lt;&gt;"",COUNTIFS($A$5:$A$154,A97,$E$5:$E$154,"&lt;"&amp;F97,$F$5:$F$154,"&gt;"&amp;E97)&gt;1),"⚠ Überschneidung","✓"))))</f>
        <v/>
      </c>
      <c r="L97" s="28">
        <f>IF(AND(A97&lt;&gt;"",I97&lt;&gt;""),A97,"")</f>
        <v/>
      </c>
    </row>
    <row r="98">
      <c r="A98" s="23" t="n"/>
      <c r="B98" s="24">
        <f>IF(A98="","",CHOOSE(WEEKDAY(A98,2),"Mo","Di","Mi","Do","Fr","Sa","So"))</f>
        <v/>
      </c>
      <c r="C98" s="17" t="n"/>
      <c r="D98" s="17" t="n"/>
      <c r="E98" s="25" t="n"/>
      <c r="F98" s="25" t="n"/>
      <c r="G98" s="26" t="n"/>
      <c r="H98" s="27">
        <f>IF(OR(E98="",F98=""),"",ROUND(MAX(0,MOD(F98-E98,1)*24-N(G98)/60),2))</f>
        <v/>
      </c>
      <c r="I98" s="17" t="n"/>
      <c r="J98" s="17" t="n"/>
      <c r="K98" s="24">
        <f>IF(A98="","",IF(OR(YEAR(A98)&lt;&gt;YEAR(Stammdaten!$B$8),MONTH(A98)&lt;&gt;MONTH(Stammdaten!$B$8)),"⚠ anderer Monat",IF(OR(AND(E98&lt;&gt;"",F98=""),AND(E98="",F98&lt;&gt;"")),"⚠ Zeit unvollständig",IF(AND(E98&lt;&gt;"",F98&lt;&gt;"",COUNTIFS($A$5:$A$154,A98,$E$5:$E$154,"&lt;"&amp;F98,$F$5:$F$154,"&gt;"&amp;E98)&gt;1),"⚠ Überschneidung","✓"))))</f>
        <v/>
      </c>
      <c r="L98" s="28">
        <f>IF(AND(A98&lt;&gt;"",I98&lt;&gt;""),A98,"")</f>
        <v/>
      </c>
    </row>
    <row r="99">
      <c r="A99" s="23" t="n"/>
      <c r="B99" s="24">
        <f>IF(A99="","",CHOOSE(WEEKDAY(A99,2),"Mo","Di","Mi","Do","Fr","Sa","So"))</f>
        <v/>
      </c>
      <c r="C99" s="17" t="n"/>
      <c r="D99" s="17" t="n"/>
      <c r="E99" s="25" t="n"/>
      <c r="F99" s="25" t="n"/>
      <c r="G99" s="26" t="n"/>
      <c r="H99" s="27">
        <f>IF(OR(E99="",F99=""),"",ROUND(MAX(0,MOD(F99-E99,1)*24-N(G99)/60),2))</f>
        <v/>
      </c>
      <c r="I99" s="17" t="n"/>
      <c r="J99" s="17" t="n"/>
      <c r="K99" s="24">
        <f>IF(A99="","",IF(OR(YEAR(A99)&lt;&gt;YEAR(Stammdaten!$B$8),MONTH(A99)&lt;&gt;MONTH(Stammdaten!$B$8)),"⚠ anderer Monat",IF(OR(AND(E99&lt;&gt;"",F99=""),AND(E99="",F99&lt;&gt;"")),"⚠ Zeit unvollständig",IF(AND(E99&lt;&gt;"",F99&lt;&gt;"",COUNTIFS($A$5:$A$154,A99,$E$5:$E$154,"&lt;"&amp;F99,$F$5:$F$154,"&gt;"&amp;E99)&gt;1),"⚠ Überschneidung","✓"))))</f>
        <v/>
      </c>
      <c r="L99" s="28">
        <f>IF(AND(A99&lt;&gt;"",I99&lt;&gt;""),A99,"")</f>
        <v/>
      </c>
    </row>
    <row r="100">
      <c r="A100" s="23" t="n"/>
      <c r="B100" s="24">
        <f>IF(A100="","",CHOOSE(WEEKDAY(A100,2),"Mo","Di","Mi","Do","Fr","Sa","So"))</f>
        <v/>
      </c>
      <c r="C100" s="17" t="n"/>
      <c r="D100" s="17" t="n"/>
      <c r="E100" s="25" t="n"/>
      <c r="F100" s="25" t="n"/>
      <c r="G100" s="26" t="n"/>
      <c r="H100" s="27">
        <f>IF(OR(E100="",F100=""),"",ROUND(MAX(0,MOD(F100-E100,1)*24-N(G100)/60),2))</f>
        <v/>
      </c>
      <c r="I100" s="17" t="n"/>
      <c r="J100" s="17" t="n"/>
      <c r="K100" s="24">
        <f>IF(A100="","",IF(OR(YEAR(A100)&lt;&gt;YEAR(Stammdaten!$B$8),MONTH(A100)&lt;&gt;MONTH(Stammdaten!$B$8)),"⚠ anderer Monat",IF(OR(AND(E100&lt;&gt;"",F100=""),AND(E100="",F100&lt;&gt;"")),"⚠ Zeit unvollständig",IF(AND(E100&lt;&gt;"",F100&lt;&gt;"",COUNTIFS($A$5:$A$154,A100,$E$5:$E$154,"&lt;"&amp;F100,$F$5:$F$154,"&gt;"&amp;E100)&gt;1),"⚠ Überschneidung","✓"))))</f>
        <v/>
      </c>
      <c r="L100" s="28">
        <f>IF(AND(A100&lt;&gt;"",I100&lt;&gt;""),A100,"")</f>
        <v/>
      </c>
    </row>
    <row r="101">
      <c r="A101" s="23" t="n"/>
      <c r="B101" s="24">
        <f>IF(A101="","",CHOOSE(WEEKDAY(A101,2),"Mo","Di","Mi","Do","Fr","Sa","So"))</f>
        <v/>
      </c>
      <c r="C101" s="17" t="n"/>
      <c r="D101" s="17" t="n"/>
      <c r="E101" s="25" t="n"/>
      <c r="F101" s="25" t="n"/>
      <c r="G101" s="26" t="n"/>
      <c r="H101" s="27">
        <f>IF(OR(E101="",F101=""),"",ROUND(MAX(0,MOD(F101-E101,1)*24-N(G101)/60),2))</f>
        <v/>
      </c>
      <c r="I101" s="17" t="n"/>
      <c r="J101" s="17" t="n"/>
      <c r="K101" s="24">
        <f>IF(A101="","",IF(OR(YEAR(A101)&lt;&gt;YEAR(Stammdaten!$B$8),MONTH(A101)&lt;&gt;MONTH(Stammdaten!$B$8)),"⚠ anderer Monat",IF(OR(AND(E101&lt;&gt;"",F101=""),AND(E101="",F101&lt;&gt;"")),"⚠ Zeit unvollständig",IF(AND(E101&lt;&gt;"",F101&lt;&gt;"",COUNTIFS($A$5:$A$154,A101,$E$5:$E$154,"&lt;"&amp;F101,$F$5:$F$154,"&gt;"&amp;E101)&gt;1),"⚠ Überschneidung","✓"))))</f>
        <v/>
      </c>
      <c r="L101" s="28">
        <f>IF(AND(A101&lt;&gt;"",I101&lt;&gt;""),A101,"")</f>
        <v/>
      </c>
    </row>
    <row r="102">
      <c r="A102" s="23" t="n"/>
      <c r="B102" s="24">
        <f>IF(A102="","",CHOOSE(WEEKDAY(A102,2),"Mo","Di","Mi","Do","Fr","Sa","So"))</f>
        <v/>
      </c>
      <c r="C102" s="17" t="n"/>
      <c r="D102" s="17" t="n"/>
      <c r="E102" s="25" t="n"/>
      <c r="F102" s="25" t="n"/>
      <c r="G102" s="26" t="n"/>
      <c r="H102" s="27">
        <f>IF(OR(E102="",F102=""),"",ROUND(MAX(0,MOD(F102-E102,1)*24-N(G102)/60),2))</f>
        <v/>
      </c>
      <c r="I102" s="17" t="n"/>
      <c r="J102" s="17" t="n"/>
      <c r="K102" s="24">
        <f>IF(A102="","",IF(OR(YEAR(A102)&lt;&gt;YEAR(Stammdaten!$B$8),MONTH(A102)&lt;&gt;MONTH(Stammdaten!$B$8)),"⚠ anderer Monat",IF(OR(AND(E102&lt;&gt;"",F102=""),AND(E102="",F102&lt;&gt;"")),"⚠ Zeit unvollständig",IF(AND(E102&lt;&gt;"",F102&lt;&gt;"",COUNTIFS($A$5:$A$154,A102,$E$5:$E$154,"&lt;"&amp;F102,$F$5:$F$154,"&gt;"&amp;E102)&gt;1),"⚠ Überschneidung","✓"))))</f>
        <v/>
      </c>
      <c r="L102" s="28">
        <f>IF(AND(A102&lt;&gt;"",I102&lt;&gt;""),A102,"")</f>
        <v/>
      </c>
    </row>
    <row r="103">
      <c r="A103" s="23" t="n"/>
      <c r="B103" s="24">
        <f>IF(A103="","",CHOOSE(WEEKDAY(A103,2),"Mo","Di","Mi","Do","Fr","Sa","So"))</f>
        <v/>
      </c>
      <c r="C103" s="17" t="n"/>
      <c r="D103" s="17" t="n"/>
      <c r="E103" s="25" t="n"/>
      <c r="F103" s="25" t="n"/>
      <c r="G103" s="26" t="n"/>
      <c r="H103" s="27">
        <f>IF(OR(E103="",F103=""),"",ROUND(MAX(0,MOD(F103-E103,1)*24-N(G103)/60),2))</f>
        <v/>
      </c>
      <c r="I103" s="17" t="n"/>
      <c r="J103" s="17" t="n"/>
      <c r="K103" s="24">
        <f>IF(A103="","",IF(OR(YEAR(A103)&lt;&gt;YEAR(Stammdaten!$B$8),MONTH(A103)&lt;&gt;MONTH(Stammdaten!$B$8)),"⚠ anderer Monat",IF(OR(AND(E103&lt;&gt;"",F103=""),AND(E103="",F103&lt;&gt;"")),"⚠ Zeit unvollständig",IF(AND(E103&lt;&gt;"",F103&lt;&gt;"",COUNTIFS($A$5:$A$154,A103,$E$5:$E$154,"&lt;"&amp;F103,$F$5:$F$154,"&gt;"&amp;E103)&gt;1),"⚠ Überschneidung","✓"))))</f>
        <v/>
      </c>
      <c r="L103" s="28">
        <f>IF(AND(A103&lt;&gt;"",I103&lt;&gt;""),A103,"")</f>
        <v/>
      </c>
    </row>
    <row r="104">
      <c r="A104" s="23" t="n"/>
      <c r="B104" s="24">
        <f>IF(A104="","",CHOOSE(WEEKDAY(A104,2),"Mo","Di","Mi","Do","Fr","Sa","So"))</f>
        <v/>
      </c>
      <c r="C104" s="17" t="n"/>
      <c r="D104" s="17" t="n"/>
      <c r="E104" s="25" t="n"/>
      <c r="F104" s="25" t="n"/>
      <c r="G104" s="26" t="n"/>
      <c r="H104" s="27">
        <f>IF(OR(E104="",F104=""),"",ROUND(MAX(0,MOD(F104-E104,1)*24-N(G104)/60),2))</f>
        <v/>
      </c>
      <c r="I104" s="17" t="n"/>
      <c r="J104" s="17" t="n"/>
      <c r="K104" s="24">
        <f>IF(A104="","",IF(OR(YEAR(A104)&lt;&gt;YEAR(Stammdaten!$B$8),MONTH(A104)&lt;&gt;MONTH(Stammdaten!$B$8)),"⚠ anderer Monat",IF(OR(AND(E104&lt;&gt;"",F104=""),AND(E104="",F104&lt;&gt;"")),"⚠ Zeit unvollständig",IF(AND(E104&lt;&gt;"",F104&lt;&gt;"",COUNTIFS($A$5:$A$154,A104,$E$5:$E$154,"&lt;"&amp;F104,$F$5:$F$154,"&gt;"&amp;E104)&gt;1),"⚠ Überschneidung","✓"))))</f>
        <v/>
      </c>
      <c r="L104" s="28">
        <f>IF(AND(A104&lt;&gt;"",I104&lt;&gt;""),A104,"")</f>
        <v/>
      </c>
    </row>
    <row r="105">
      <c r="A105" s="23" t="n"/>
      <c r="B105" s="24">
        <f>IF(A105="","",CHOOSE(WEEKDAY(A105,2),"Mo","Di","Mi","Do","Fr","Sa","So"))</f>
        <v/>
      </c>
      <c r="C105" s="17" t="n"/>
      <c r="D105" s="17" t="n"/>
      <c r="E105" s="25" t="n"/>
      <c r="F105" s="25" t="n"/>
      <c r="G105" s="26" t="n"/>
      <c r="H105" s="27">
        <f>IF(OR(E105="",F105=""),"",ROUND(MAX(0,MOD(F105-E105,1)*24-N(G105)/60),2))</f>
        <v/>
      </c>
      <c r="I105" s="17" t="n"/>
      <c r="J105" s="17" t="n"/>
      <c r="K105" s="24">
        <f>IF(A105="","",IF(OR(YEAR(A105)&lt;&gt;YEAR(Stammdaten!$B$8),MONTH(A105)&lt;&gt;MONTH(Stammdaten!$B$8)),"⚠ anderer Monat",IF(OR(AND(E105&lt;&gt;"",F105=""),AND(E105="",F105&lt;&gt;"")),"⚠ Zeit unvollständig",IF(AND(E105&lt;&gt;"",F105&lt;&gt;"",COUNTIFS($A$5:$A$154,A105,$E$5:$E$154,"&lt;"&amp;F105,$F$5:$F$154,"&gt;"&amp;E105)&gt;1),"⚠ Überschneidung","✓"))))</f>
        <v/>
      </c>
      <c r="L105" s="28">
        <f>IF(AND(A105&lt;&gt;"",I105&lt;&gt;""),A105,"")</f>
        <v/>
      </c>
    </row>
    <row r="106">
      <c r="A106" s="23" t="n"/>
      <c r="B106" s="24">
        <f>IF(A106="","",CHOOSE(WEEKDAY(A106,2),"Mo","Di","Mi","Do","Fr","Sa","So"))</f>
        <v/>
      </c>
      <c r="C106" s="17" t="n"/>
      <c r="D106" s="17" t="n"/>
      <c r="E106" s="25" t="n"/>
      <c r="F106" s="25" t="n"/>
      <c r="G106" s="26" t="n"/>
      <c r="H106" s="27">
        <f>IF(OR(E106="",F106=""),"",ROUND(MAX(0,MOD(F106-E106,1)*24-N(G106)/60),2))</f>
        <v/>
      </c>
      <c r="I106" s="17" t="n"/>
      <c r="J106" s="17" t="n"/>
      <c r="K106" s="24">
        <f>IF(A106="","",IF(OR(YEAR(A106)&lt;&gt;YEAR(Stammdaten!$B$8),MONTH(A106)&lt;&gt;MONTH(Stammdaten!$B$8)),"⚠ anderer Monat",IF(OR(AND(E106&lt;&gt;"",F106=""),AND(E106="",F106&lt;&gt;"")),"⚠ Zeit unvollständig",IF(AND(E106&lt;&gt;"",F106&lt;&gt;"",COUNTIFS($A$5:$A$154,A106,$E$5:$E$154,"&lt;"&amp;F106,$F$5:$F$154,"&gt;"&amp;E106)&gt;1),"⚠ Überschneidung","✓"))))</f>
        <v/>
      </c>
      <c r="L106" s="28">
        <f>IF(AND(A106&lt;&gt;"",I106&lt;&gt;""),A106,"")</f>
        <v/>
      </c>
    </row>
    <row r="107">
      <c r="A107" s="23" t="n"/>
      <c r="B107" s="24">
        <f>IF(A107="","",CHOOSE(WEEKDAY(A107,2),"Mo","Di","Mi","Do","Fr","Sa","So"))</f>
        <v/>
      </c>
      <c r="C107" s="17" t="n"/>
      <c r="D107" s="17" t="n"/>
      <c r="E107" s="25" t="n"/>
      <c r="F107" s="25" t="n"/>
      <c r="G107" s="26" t="n"/>
      <c r="H107" s="27">
        <f>IF(OR(E107="",F107=""),"",ROUND(MAX(0,MOD(F107-E107,1)*24-N(G107)/60),2))</f>
        <v/>
      </c>
      <c r="I107" s="17" t="n"/>
      <c r="J107" s="17" t="n"/>
      <c r="K107" s="24">
        <f>IF(A107="","",IF(OR(YEAR(A107)&lt;&gt;YEAR(Stammdaten!$B$8),MONTH(A107)&lt;&gt;MONTH(Stammdaten!$B$8)),"⚠ anderer Monat",IF(OR(AND(E107&lt;&gt;"",F107=""),AND(E107="",F107&lt;&gt;"")),"⚠ Zeit unvollständig",IF(AND(E107&lt;&gt;"",F107&lt;&gt;"",COUNTIFS($A$5:$A$154,A107,$E$5:$E$154,"&lt;"&amp;F107,$F$5:$F$154,"&gt;"&amp;E107)&gt;1),"⚠ Überschneidung","✓"))))</f>
        <v/>
      </c>
      <c r="L107" s="28">
        <f>IF(AND(A107&lt;&gt;"",I107&lt;&gt;""),A107,"")</f>
        <v/>
      </c>
    </row>
    <row r="108">
      <c r="A108" s="23" t="n"/>
      <c r="B108" s="24">
        <f>IF(A108="","",CHOOSE(WEEKDAY(A108,2),"Mo","Di","Mi","Do","Fr","Sa","So"))</f>
        <v/>
      </c>
      <c r="C108" s="17" t="n"/>
      <c r="D108" s="17" t="n"/>
      <c r="E108" s="25" t="n"/>
      <c r="F108" s="25" t="n"/>
      <c r="G108" s="26" t="n"/>
      <c r="H108" s="27">
        <f>IF(OR(E108="",F108=""),"",ROUND(MAX(0,MOD(F108-E108,1)*24-N(G108)/60),2))</f>
        <v/>
      </c>
      <c r="I108" s="17" t="n"/>
      <c r="J108" s="17" t="n"/>
      <c r="K108" s="24">
        <f>IF(A108="","",IF(OR(YEAR(A108)&lt;&gt;YEAR(Stammdaten!$B$8),MONTH(A108)&lt;&gt;MONTH(Stammdaten!$B$8)),"⚠ anderer Monat",IF(OR(AND(E108&lt;&gt;"",F108=""),AND(E108="",F108&lt;&gt;"")),"⚠ Zeit unvollständig",IF(AND(E108&lt;&gt;"",F108&lt;&gt;"",COUNTIFS($A$5:$A$154,A108,$E$5:$E$154,"&lt;"&amp;F108,$F$5:$F$154,"&gt;"&amp;E108)&gt;1),"⚠ Überschneidung","✓"))))</f>
        <v/>
      </c>
      <c r="L108" s="28">
        <f>IF(AND(A108&lt;&gt;"",I108&lt;&gt;""),A108,"")</f>
        <v/>
      </c>
    </row>
    <row r="109">
      <c r="A109" s="23" t="n"/>
      <c r="B109" s="24">
        <f>IF(A109="","",CHOOSE(WEEKDAY(A109,2),"Mo","Di","Mi","Do","Fr","Sa","So"))</f>
        <v/>
      </c>
      <c r="C109" s="17" t="n"/>
      <c r="D109" s="17" t="n"/>
      <c r="E109" s="25" t="n"/>
      <c r="F109" s="25" t="n"/>
      <c r="G109" s="26" t="n"/>
      <c r="H109" s="27">
        <f>IF(OR(E109="",F109=""),"",ROUND(MAX(0,MOD(F109-E109,1)*24-N(G109)/60),2))</f>
        <v/>
      </c>
      <c r="I109" s="17" t="n"/>
      <c r="J109" s="17" t="n"/>
      <c r="K109" s="24">
        <f>IF(A109="","",IF(OR(YEAR(A109)&lt;&gt;YEAR(Stammdaten!$B$8),MONTH(A109)&lt;&gt;MONTH(Stammdaten!$B$8)),"⚠ anderer Monat",IF(OR(AND(E109&lt;&gt;"",F109=""),AND(E109="",F109&lt;&gt;"")),"⚠ Zeit unvollständig",IF(AND(E109&lt;&gt;"",F109&lt;&gt;"",COUNTIFS($A$5:$A$154,A109,$E$5:$E$154,"&lt;"&amp;F109,$F$5:$F$154,"&gt;"&amp;E109)&gt;1),"⚠ Überschneidung","✓"))))</f>
        <v/>
      </c>
      <c r="L109" s="28">
        <f>IF(AND(A109&lt;&gt;"",I109&lt;&gt;""),A109,"")</f>
        <v/>
      </c>
    </row>
    <row r="110">
      <c r="A110" s="23" t="n"/>
      <c r="B110" s="24">
        <f>IF(A110="","",CHOOSE(WEEKDAY(A110,2),"Mo","Di","Mi","Do","Fr","Sa","So"))</f>
        <v/>
      </c>
      <c r="C110" s="17" t="n"/>
      <c r="D110" s="17" t="n"/>
      <c r="E110" s="25" t="n"/>
      <c r="F110" s="25" t="n"/>
      <c r="G110" s="26" t="n"/>
      <c r="H110" s="27">
        <f>IF(OR(E110="",F110=""),"",ROUND(MAX(0,MOD(F110-E110,1)*24-N(G110)/60),2))</f>
        <v/>
      </c>
      <c r="I110" s="17" t="n"/>
      <c r="J110" s="17" t="n"/>
      <c r="K110" s="24">
        <f>IF(A110="","",IF(OR(YEAR(A110)&lt;&gt;YEAR(Stammdaten!$B$8),MONTH(A110)&lt;&gt;MONTH(Stammdaten!$B$8)),"⚠ anderer Monat",IF(OR(AND(E110&lt;&gt;"",F110=""),AND(E110="",F110&lt;&gt;"")),"⚠ Zeit unvollständig",IF(AND(E110&lt;&gt;"",F110&lt;&gt;"",COUNTIFS($A$5:$A$154,A110,$E$5:$E$154,"&lt;"&amp;F110,$F$5:$F$154,"&gt;"&amp;E110)&gt;1),"⚠ Überschneidung","✓"))))</f>
        <v/>
      </c>
      <c r="L110" s="28">
        <f>IF(AND(A110&lt;&gt;"",I110&lt;&gt;""),A110,"")</f>
        <v/>
      </c>
    </row>
    <row r="111">
      <c r="A111" s="23" t="n"/>
      <c r="B111" s="24">
        <f>IF(A111="","",CHOOSE(WEEKDAY(A111,2),"Mo","Di","Mi","Do","Fr","Sa","So"))</f>
        <v/>
      </c>
      <c r="C111" s="17" t="n"/>
      <c r="D111" s="17" t="n"/>
      <c r="E111" s="25" t="n"/>
      <c r="F111" s="25" t="n"/>
      <c r="G111" s="26" t="n"/>
      <c r="H111" s="27">
        <f>IF(OR(E111="",F111=""),"",ROUND(MAX(0,MOD(F111-E111,1)*24-N(G111)/60),2))</f>
        <v/>
      </c>
      <c r="I111" s="17" t="n"/>
      <c r="J111" s="17" t="n"/>
      <c r="K111" s="24">
        <f>IF(A111="","",IF(OR(YEAR(A111)&lt;&gt;YEAR(Stammdaten!$B$8),MONTH(A111)&lt;&gt;MONTH(Stammdaten!$B$8)),"⚠ anderer Monat",IF(OR(AND(E111&lt;&gt;"",F111=""),AND(E111="",F111&lt;&gt;"")),"⚠ Zeit unvollständig",IF(AND(E111&lt;&gt;"",F111&lt;&gt;"",COUNTIFS($A$5:$A$154,A111,$E$5:$E$154,"&lt;"&amp;F111,$F$5:$F$154,"&gt;"&amp;E111)&gt;1),"⚠ Überschneidung","✓"))))</f>
        <v/>
      </c>
      <c r="L111" s="28">
        <f>IF(AND(A111&lt;&gt;"",I111&lt;&gt;""),A111,"")</f>
        <v/>
      </c>
    </row>
    <row r="112">
      <c r="A112" s="23" t="n"/>
      <c r="B112" s="24">
        <f>IF(A112="","",CHOOSE(WEEKDAY(A112,2),"Mo","Di","Mi","Do","Fr","Sa","So"))</f>
        <v/>
      </c>
      <c r="C112" s="17" t="n"/>
      <c r="D112" s="17" t="n"/>
      <c r="E112" s="25" t="n"/>
      <c r="F112" s="25" t="n"/>
      <c r="G112" s="26" t="n"/>
      <c r="H112" s="27">
        <f>IF(OR(E112="",F112=""),"",ROUND(MAX(0,MOD(F112-E112,1)*24-N(G112)/60),2))</f>
        <v/>
      </c>
      <c r="I112" s="17" t="n"/>
      <c r="J112" s="17" t="n"/>
      <c r="K112" s="24">
        <f>IF(A112="","",IF(OR(YEAR(A112)&lt;&gt;YEAR(Stammdaten!$B$8),MONTH(A112)&lt;&gt;MONTH(Stammdaten!$B$8)),"⚠ anderer Monat",IF(OR(AND(E112&lt;&gt;"",F112=""),AND(E112="",F112&lt;&gt;"")),"⚠ Zeit unvollständig",IF(AND(E112&lt;&gt;"",F112&lt;&gt;"",COUNTIFS($A$5:$A$154,A112,$E$5:$E$154,"&lt;"&amp;F112,$F$5:$F$154,"&gt;"&amp;E112)&gt;1),"⚠ Überschneidung","✓"))))</f>
        <v/>
      </c>
      <c r="L112" s="28">
        <f>IF(AND(A112&lt;&gt;"",I112&lt;&gt;""),A112,"")</f>
        <v/>
      </c>
    </row>
    <row r="113">
      <c r="A113" s="23" t="n"/>
      <c r="B113" s="24">
        <f>IF(A113="","",CHOOSE(WEEKDAY(A113,2),"Mo","Di","Mi","Do","Fr","Sa","So"))</f>
        <v/>
      </c>
      <c r="C113" s="17" t="n"/>
      <c r="D113" s="17" t="n"/>
      <c r="E113" s="25" t="n"/>
      <c r="F113" s="25" t="n"/>
      <c r="G113" s="26" t="n"/>
      <c r="H113" s="27">
        <f>IF(OR(E113="",F113=""),"",ROUND(MAX(0,MOD(F113-E113,1)*24-N(G113)/60),2))</f>
        <v/>
      </c>
      <c r="I113" s="17" t="n"/>
      <c r="J113" s="17" t="n"/>
      <c r="K113" s="24">
        <f>IF(A113="","",IF(OR(YEAR(A113)&lt;&gt;YEAR(Stammdaten!$B$8),MONTH(A113)&lt;&gt;MONTH(Stammdaten!$B$8)),"⚠ anderer Monat",IF(OR(AND(E113&lt;&gt;"",F113=""),AND(E113="",F113&lt;&gt;"")),"⚠ Zeit unvollständig",IF(AND(E113&lt;&gt;"",F113&lt;&gt;"",COUNTIFS($A$5:$A$154,A113,$E$5:$E$154,"&lt;"&amp;F113,$F$5:$F$154,"&gt;"&amp;E113)&gt;1),"⚠ Überschneidung","✓"))))</f>
        <v/>
      </c>
      <c r="L113" s="28">
        <f>IF(AND(A113&lt;&gt;"",I113&lt;&gt;""),A113,"")</f>
        <v/>
      </c>
    </row>
    <row r="114">
      <c r="A114" s="23" t="n"/>
      <c r="B114" s="24">
        <f>IF(A114="","",CHOOSE(WEEKDAY(A114,2),"Mo","Di","Mi","Do","Fr","Sa","So"))</f>
        <v/>
      </c>
      <c r="C114" s="17" t="n"/>
      <c r="D114" s="17" t="n"/>
      <c r="E114" s="25" t="n"/>
      <c r="F114" s="25" t="n"/>
      <c r="G114" s="26" t="n"/>
      <c r="H114" s="27">
        <f>IF(OR(E114="",F114=""),"",ROUND(MAX(0,MOD(F114-E114,1)*24-N(G114)/60),2))</f>
        <v/>
      </c>
      <c r="I114" s="17" t="n"/>
      <c r="J114" s="17" t="n"/>
      <c r="K114" s="24">
        <f>IF(A114="","",IF(OR(YEAR(A114)&lt;&gt;YEAR(Stammdaten!$B$8),MONTH(A114)&lt;&gt;MONTH(Stammdaten!$B$8)),"⚠ anderer Monat",IF(OR(AND(E114&lt;&gt;"",F114=""),AND(E114="",F114&lt;&gt;"")),"⚠ Zeit unvollständig",IF(AND(E114&lt;&gt;"",F114&lt;&gt;"",COUNTIFS($A$5:$A$154,A114,$E$5:$E$154,"&lt;"&amp;F114,$F$5:$F$154,"&gt;"&amp;E114)&gt;1),"⚠ Überschneidung","✓"))))</f>
        <v/>
      </c>
      <c r="L114" s="28">
        <f>IF(AND(A114&lt;&gt;"",I114&lt;&gt;""),A114,"")</f>
        <v/>
      </c>
    </row>
    <row r="115">
      <c r="A115" s="23" t="n"/>
      <c r="B115" s="24">
        <f>IF(A115="","",CHOOSE(WEEKDAY(A115,2),"Mo","Di","Mi","Do","Fr","Sa","So"))</f>
        <v/>
      </c>
      <c r="C115" s="17" t="n"/>
      <c r="D115" s="17" t="n"/>
      <c r="E115" s="25" t="n"/>
      <c r="F115" s="25" t="n"/>
      <c r="G115" s="26" t="n"/>
      <c r="H115" s="27">
        <f>IF(OR(E115="",F115=""),"",ROUND(MAX(0,MOD(F115-E115,1)*24-N(G115)/60),2))</f>
        <v/>
      </c>
      <c r="I115" s="17" t="n"/>
      <c r="J115" s="17" t="n"/>
      <c r="K115" s="24">
        <f>IF(A115="","",IF(OR(YEAR(A115)&lt;&gt;YEAR(Stammdaten!$B$8),MONTH(A115)&lt;&gt;MONTH(Stammdaten!$B$8)),"⚠ anderer Monat",IF(OR(AND(E115&lt;&gt;"",F115=""),AND(E115="",F115&lt;&gt;"")),"⚠ Zeit unvollständig",IF(AND(E115&lt;&gt;"",F115&lt;&gt;"",COUNTIFS($A$5:$A$154,A115,$E$5:$E$154,"&lt;"&amp;F115,$F$5:$F$154,"&gt;"&amp;E115)&gt;1),"⚠ Überschneidung","✓"))))</f>
        <v/>
      </c>
      <c r="L115" s="28">
        <f>IF(AND(A115&lt;&gt;"",I115&lt;&gt;""),A115,"")</f>
        <v/>
      </c>
    </row>
    <row r="116">
      <c r="A116" s="23" t="n"/>
      <c r="B116" s="24">
        <f>IF(A116="","",CHOOSE(WEEKDAY(A116,2),"Mo","Di","Mi","Do","Fr","Sa","So"))</f>
        <v/>
      </c>
      <c r="C116" s="17" t="n"/>
      <c r="D116" s="17" t="n"/>
      <c r="E116" s="25" t="n"/>
      <c r="F116" s="25" t="n"/>
      <c r="G116" s="26" t="n"/>
      <c r="H116" s="27">
        <f>IF(OR(E116="",F116=""),"",ROUND(MAX(0,MOD(F116-E116,1)*24-N(G116)/60),2))</f>
        <v/>
      </c>
      <c r="I116" s="17" t="n"/>
      <c r="J116" s="17" t="n"/>
      <c r="K116" s="24">
        <f>IF(A116="","",IF(OR(YEAR(A116)&lt;&gt;YEAR(Stammdaten!$B$8),MONTH(A116)&lt;&gt;MONTH(Stammdaten!$B$8)),"⚠ anderer Monat",IF(OR(AND(E116&lt;&gt;"",F116=""),AND(E116="",F116&lt;&gt;"")),"⚠ Zeit unvollständig",IF(AND(E116&lt;&gt;"",F116&lt;&gt;"",COUNTIFS($A$5:$A$154,A116,$E$5:$E$154,"&lt;"&amp;F116,$F$5:$F$154,"&gt;"&amp;E116)&gt;1),"⚠ Überschneidung","✓"))))</f>
        <v/>
      </c>
      <c r="L116" s="28">
        <f>IF(AND(A116&lt;&gt;"",I116&lt;&gt;""),A116,"")</f>
        <v/>
      </c>
    </row>
    <row r="117">
      <c r="A117" s="23" t="n"/>
      <c r="B117" s="24">
        <f>IF(A117="","",CHOOSE(WEEKDAY(A117,2),"Mo","Di","Mi","Do","Fr","Sa","So"))</f>
        <v/>
      </c>
      <c r="C117" s="17" t="n"/>
      <c r="D117" s="17" t="n"/>
      <c r="E117" s="25" t="n"/>
      <c r="F117" s="25" t="n"/>
      <c r="G117" s="26" t="n"/>
      <c r="H117" s="27">
        <f>IF(OR(E117="",F117=""),"",ROUND(MAX(0,MOD(F117-E117,1)*24-N(G117)/60),2))</f>
        <v/>
      </c>
      <c r="I117" s="17" t="n"/>
      <c r="J117" s="17" t="n"/>
      <c r="K117" s="24">
        <f>IF(A117="","",IF(OR(YEAR(A117)&lt;&gt;YEAR(Stammdaten!$B$8),MONTH(A117)&lt;&gt;MONTH(Stammdaten!$B$8)),"⚠ anderer Monat",IF(OR(AND(E117&lt;&gt;"",F117=""),AND(E117="",F117&lt;&gt;"")),"⚠ Zeit unvollständig",IF(AND(E117&lt;&gt;"",F117&lt;&gt;"",COUNTIFS($A$5:$A$154,A117,$E$5:$E$154,"&lt;"&amp;F117,$F$5:$F$154,"&gt;"&amp;E117)&gt;1),"⚠ Überschneidung","✓"))))</f>
        <v/>
      </c>
      <c r="L117" s="28">
        <f>IF(AND(A117&lt;&gt;"",I117&lt;&gt;""),A117,"")</f>
        <v/>
      </c>
    </row>
    <row r="118">
      <c r="A118" s="23" t="n"/>
      <c r="B118" s="24">
        <f>IF(A118="","",CHOOSE(WEEKDAY(A118,2),"Mo","Di","Mi","Do","Fr","Sa","So"))</f>
        <v/>
      </c>
      <c r="C118" s="17" t="n"/>
      <c r="D118" s="17" t="n"/>
      <c r="E118" s="25" t="n"/>
      <c r="F118" s="25" t="n"/>
      <c r="G118" s="26" t="n"/>
      <c r="H118" s="27">
        <f>IF(OR(E118="",F118=""),"",ROUND(MAX(0,MOD(F118-E118,1)*24-N(G118)/60),2))</f>
        <v/>
      </c>
      <c r="I118" s="17" t="n"/>
      <c r="J118" s="17" t="n"/>
      <c r="K118" s="24">
        <f>IF(A118="","",IF(OR(YEAR(A118)&lt;&gt;YEAR(Stammdaten!$B$8),MONTH(A118)&lt;&gt;MONTH(Stammdaten!$B$8)),"⚠ anderer Monat",IF(OR(AND(E118&lt;&gt;"",F118=""),AND(E118="",F118&lt;&gt;"")),"⚠ Zeit unvollständig",IF(AND(E118&lt;&gt;"",F118&lt;&gt;"",COUNTIFS($A$5:$A$154,A118,$E$5:$E$154,"&lt;"&amp;F118,$F$5:$F$154,"&gt;"&amp;E118)&gt;1),"⚠ Überschneidung","✓"))))</f>
        <v/>
      </c>
      <c r="L118" s="28">
        <f>IF(AND(A118&lt;&gt;"",I118&lt;&gt;""),A118,"")</f>
        <v/>
      </c>
    </row>
    <row r="119">
      <c r="A119" s="23" t="n"/>
      <c r="B119" s="24">
        <f>IF(A119="","",CHOOSE(WEEKDAY(A119,2),"Mo","Di","Mi","Do","Fr","Sa","So"))</f>
        <v/>
      </c>
      <c r="C119" s="17" t="n"/>
      <c r="D119" s="17" t="n"/>
      <c r="E119" s="25" t="n"/>
      <c r="F119" s="25" t="n"/>
      <c r="G119" s="26" t="n"/>
      <c r="H119" s="27">
        <f>IF(OR(E119="",F119=""),"",ROUND(MAX(0,MOD(F119-E119,1)*24-N(G119)/60),2))</f>
        <v/>
      </c>
      <c r="I119" s="17" t="n"/>
      <c r="J119" s="17" t="n"/>
      <c r="K119" s="24">
        <f>IF(A119="","",IF(OR(YEAR(A119)&lt;&gt;YEAR(Stammdaten!$B$8),MONTH(A119)&lt;&gt;MONTH(Stammdaten!$B$8)),"⚠ anderer Monat",IF(OR(AND(E119&lt;&gt;"",F119=""),AND(E119="",F119&lt;&gt;"")),"⚠ Zeit unvollständig",IF(AND(E119&lt;&gt;"",F119&lt;&gt;"",COUNTIFS($A$5:$A$154,A119,$E$5:$E$154,"&lt;"&amp;F119,$F$5:$F$154,"&gt;"&amp;E119)&gt;1),"⚠ Überschneidung","✓"))))</f>
        <v/>
      </c>
      <c r="L119" s="28">
        <f>IF(AND(A119&lt;&gt;"",I119&lt;&gt;""),A119,"")</f>
        <v/>
      </c>
    </row>
    <row r="120">
      <c r="A120" s="23" t="n"/>
      <c r="B120" s="24">
        <f>IF(A120="","",CHOOSE(WEEKDAY(A120,2),"Mo","Di","Mi","Do","Fr","Sa","So"))</f>
        <v/>
      </c>
      <c r="C120" s="17" t="n"/>
      <c r="D120" s="17" t="n"/>
      <c r="E120" s="25" t="n"/>
      <c r="F120" s="25" t="n"/>
      <c r="G120" s="26" t="n"/>
      <c r="H120" s="27">
        <f>IF(OR(E120="",F120=""),"",ROUND(MAX(0,MOD(F120-E120,1)*24-N(G120)/60),2))</f>
        <v/>
      </c>
      <c r="I120" s="17" t="n"/>
      <c r="J120" s="17" t="n"/>
      <c r="K120" s="24">
        <f>IF(A120="","",IF(OR(YEAR(A120)&lt;&gt;YEAR(Stammdaten!$B$8),MONTH(A120)&lt;&gt;MONTH(Stammdaten!$B$8)),"⚠ anderer Monat",IF(OR(AND(E120&lt;&gt;"",F120=""),AND(E120="",F120&lt;&gt;"")),"⚠ Zeit unvollständig",IF(AND(E120&lt;&gt;"",F120&lt;&gt;"",COUNTIFS($A$5:$A$154,A120,$E$5:$E$154,"&lt;"&amp;F120,$F$5:$F$154,"&gt;"&amp;E120)&gt;1),"⚠ Überschneidung","✓"))))</f>
        <v/>
      </c>
      <c r="L120" s="28">
        <f>IF(AND(A120&lt;&gt;"",I120&lt;&gt;""),A120,"")</f>
        <v/>
      </c>
    </row>
    <row r="121">
      <c r="A121" s="23" t="n"/>
      <c r="B121" s="24">
        <f>IF(A121="","",CHOOSE(WEEKDAY(A121,2),"Mo","Di","Mi","Do","Fr","Sa","So"))</f>
        <v/>
      </c>
      <c r="C121" s="17" t="n"/>
      <c r="D121" s="17" t="n"/>
      <c r="E121" s="25" t="n"/>
      <c r="F121" s="25" t="n"/>
      <c r="G121" s="26" t="n"/>
      <c r="H121" s="27">
        <f>IF(OR(E121="",F121=""),"",ROUND(MAX(0,MOD(F121-E121,1)*24-N(G121)/60),2))</f>
        <v/>
      </c>
      <c r="I121" s="17" t="n"/>
      <c r="J121" s="17" t="n"/>
      <c r="K121" s="24">
        <f>IF(A121="","",IF(OR(YEAR(A121)&lt;&gt;YEAR(Stammdaten!$B$8),MONTH(A121)&lt;&gt;MONTH(Stammdaten!$B$8)),"⚠ anderer Monat",IF(OR(AND(E121&lt;&gt;"",F121=""),AND(E121="",F121&lt;&gt;"")),"⚠ Zeit unvollständig",IF(AND(E121&lt;&gt;"",F121&lt;&gt;"",COUNTIFS($A$5:$A$154,A121,$E$5:$E$154,"&lt;"&amp;F121,$F$5:$F$154,"&gt;"&amp;E121)&gt;1),"⚠ Überschneidung","✓"))))</f>
        <v/>
      </c>
      <c r="L121" s="28">
        <f>IF(AND(A121&lt;&gt;"",I121&lt;&gt;""),A121,"")</f>
        <v/>
      </c>
    </row>
    <row r="122">
      <c r="A122" s="23" t="n"/>
      <c r="B122" s="24">
        <f>IF(A122="","",CHOOSE(WEEKDAY(A122,2),"Mo","Di","Mi","Do","Fr","Sa","So"))</f>
        <v/>
      </c>
      <c r="C122" s="17" t="n"/>
      <c r="D122" s="17" t="n"/>
      <c r="E122" s="25" t="n"/>
      <c r="F122" s="25" t="n"/>
      <c r="G122" s="26" t="n"/>
      <c r="H122" s="27">
        <f>IF(OR(E122="",F122=""),"",ROUND(MAX(0,MOD(F122-E122,1)*24-N(G122)/60),2))</f>
        <v/>
      </c>
      <c r="I122" s="17" t="n"/>
      <c r="J122" s="17" t="n"/>
      <c r="K122" s="24">
        <f>IF(A122="","",IF(OR(YEAR(A122)&lt;&gt;YEAR(Stammdaten!$B$8),MONTH(A122)&lt;&gt;MONTH(Stammdaten!$B$8)),"⚠ anderer Monat",IF(OR(AND(E122&lt;&gt;"",F122=""),AND(E122="",F122&lt;&gt;"")),"⚠ Zeit unvollständig",IF(AND(E122&lt;&gt;"",F122&lt;&gt;"",COUNTIFS($A$5:$A$154,A122,$E$5:$E$154,"&lt;"&amp;F122,$F$5:$F$154,"&gt;"&amp;E122)&gt;1),"⚠ Überschneidung","✓"))))</f>
        <v/>
      </c>
      <c r="L122" s="28">
        <f>IF(AND(A122&lt;&gt;"",I122&lt;&gt;""),A122,"")</f>
        <v/>
      </c>
    </row>
    <row r="123">
      <c r="A123" s="23" t="n"/>
      <c r="B123" s="24">
        <f>IF(A123="","",CHOOSE(WEEKDAY(A123,2),"Mo","Di","Mi","Do","Fr","Sa","So"))</f>
        <v/>
      </c>
      <c r="C123" s="17" t="n"/>
      <c r="D123" s="17" t="n"/>
      <c r="E123" s="25" t="n"/>
      <c r="F123" s="25" t="n"/>
      <c r="G123" s="26" t="n"/>
      <c r="H123" s="27">
        <f>IF(OR(E123="",F123=""),"",ROUND(MAX(0,MOD(F123-E123,1)*24-N(G123)/60),2))</f>
        <v/>
      </c>
      <c r="I123" s="17" t="n"/>
      <c r="J123" s="17" t="n"/>
      <c r="K123" s="24">
        <f>IF(A123="","",IF(OR(YEAR(A123)&lt;&gt;YEAR(Stammdaten!$B$8),MONTH(A123)&lt;&gt;MONTH(Stammdaten!$B$8)),"⚠ anderer Monat",IF(OR(AND(E123&lt;&gt;"",F123=""),AND(E123="",F123&lt;&gt;"")),"⚠ Zeit unvollständig",IF(AND(E123&lt;&gt;"",F123&lt;&gt;"",COUNTIFS($A$5:$A$154,A123,$E$5:$E$154,"&lt;"&amp;F123,$F$5:$F$154,"&gt;"&amp;E123)&gt;1),"⚠ Überschneidung","✓"))))</f>
        <v/>
      </c>
      <c r="L123" s="28">
        <f>IF(AND(A123&lt;&gt;"",I123&lt;&gt;""),A123,"")</f>
        <v/>
      </c>
    </row>
    <row r="124">
      <c r="A124" s="23" t="n"/>
      <c r="B124" s="24">
        <f>IF(A124="","",CHOOSE(WEEKDAY(A124,2),"Mo","Di","Mi","Do","Fr","Sa","So"))</f>
        <v/>
      </c>
      <c r="C124" s="17" t="n"/>
      <c r="D124" s="17" t="n"/>
      <c r="E124" s="25" t="n"/>
      <c r="F124" s="25" t="n"/>
      <c r="G124" s="26" t="n"/>
      <c r="H124" s="27">
        <f>IF(OR(E124="",F124=""),"",ROUND(MAX(0,MOD(F124-E124,1)*24-N(G124)/60),2))</f>
        <v/>
      </c>
      <c r="I124" s="17" t="n"/>
      <c r="J124" s="17" t="n"/>
      <c r="K124" s="24">
        <f>IF(A124="","",IF(OR(YEAR(A124)&lt;&gt;YEAR(Stammdaten!$B$8),MONTH(A124)&lt;&gt;MONTH(Stammdaten!$B$8)),"⚠ anderer Monat",IF(OR(AND(E124&lt;&gt;"",F124=""),AND(E124="",F124&lt;&gt;"")),"⚠ Zeit unvollständig",IF(AND(E124&lt;&gt;"",F124&lt;&gt;"",COUNTIFS($A$5:$A$154,A124,$E$5:$E$154,"&lt;"&amp;F124,$F$5:$F$154,"&gt;"&amp;E124)&gt;1),"⚠ Überschneidung","✓"))))</f>
        <v/>
      </c>
      <c r="L124" s="28">
        <f>IF(AND(A124&lt;&gt;"",I124&lt;&gt;""),A124,"")</f>
        <v/>
      </c>
    </row>
    <row r="125">
      <c r="A125" s="23" t="n"/>
      <c r="B125" s="24">
        <f>IF(A125="","",CHOOSE(WEEKDAY(A125,2),"Mo","Di","Mi","Do","Fr","Sa","So"))</f>
        <v/>
      </c>
      <c r="C125" s="17" t="n"/>
      <c r="D125" s="17" t="n"/>
      <c r="E125" s="25" t="n"/>
      <c r="F125" s="25" t="n"/>
      <c r="G125" s="26" t="n"/>
      <c r="H125" s="27">
        <f>IF(OR(E125="",F125=""),"",ROUND(MAX(0,MOD(F125-E125,1)*24-N(G125)/60),2))</f>
        <v/>
      </c>
      <c r="I125" s="17" t="n"/>
      <c r="J125" s="17" t="n"/>
      <c r="K125" s="24">
        <f>IF(A125="","",IF(OR(YEAR(A125)&lt;&gt;YEAR(Stammdaten!$B$8),MONTH(A125)&lt;&gt;MONTH(Stammdaten!$B$8)),"⚠ anderer Monat",IF(OR(AND(E125&lt;&gt;"",F125=""),AND(E125="",F125&lt;&gt;"")),"⚠ Zeit unvollständig",IF(AND(E125&lt;&gt;"",F125&lt;&gt;"",COUNTIFS($A$5:$A$154,A125,$E$5:$E$154,"&lt;"&amp;F125,$F$5:$F$154,"&gt;"&amp;E125)&gt;1),"⚠ Überschneidung","✓"))))</f>
        <v/>
      </c>
      <c r="L125" s="28">
        <f>IF(AND(A125&lt;&gt;"",I125&lt;&gt;""),A125,"")</f>
        <v/>
      </c>
    </row>
    <row r="126">
      <c r="A126" s="23" t="n"/>
      <c r="B126" s="24">
        <f>IF(A126="","",CHOOSE(WEEKDAY(A126,2),"Mo","Di","Mi","Do","Fr","Sa","So"))</f>
        <v/>
      </c>
      <c r="C126" s="17" t="n"/>
      <c r="D126" s="17" t="n"/>
      <c r="E126" s="25" t="n"/>
      <c r="F126" s="25" t="n"/>
      <c r="G126" s="26" t="n"/>
      <c r="H126" s="27">
        <f>IF(OR(E126="",F126=""),"",ROUND(MAX(0,MOD(F126-E126,1)*24-N(G126)/60),2))</f>
        <v/>
      </c>
      <c r="I126" s="17" t="n"/>
      <c r="J126" s="17" t="n"/>
      <c r="K126" s="24">
        <f>IF(A126="","",IF(OR(YEAR(A126)&lt;&gt;YEAR(Stammdaten!$B$8),MONTH(A126)&lt;&gt;MONTH(Stammdaten!$B$8)),"⚠ anderer Monat",IF(OR(AND(E126&lt;&gt;"",F126=""),AND(E126="",F126&lt;&gt;"")),"⚠ Zeit unvollständig",IF(AND(E126&lt;&gt;"",F126&lt;&gt;"",COUNTIFS($A$5:$A$154,A126,$E$5:$E$154,"&lt;"&amp;F126,$F$5:$F$154,"&gt;"&amp;E126)&gt;1),"⚠ Überschneidung","✓"))))</f>
        <v/>
      </c>
      <c r="L126" s="28">
        <f>IF(AND(A126&lt;&gt;"",I126&lt;&gt;""),A126,"")</f>
        <v/>
      </c>
    </row>
    <row r="127">
      <c r="A127" s="23" t="n"/>
      <c r="B127" s="24">
        <f>IF(A127="","",CHOOSE(WEEKDAY(A127,2),"Mo","Di","Mi","Do","Fr","Sa","So"))</f>
        <v/>
      </c>
      <c r="C127" s="17" t="n"/>
      <c r="D127" s="17" t="n"/>
      <c r="E127" s="25" t="n"/>
      <c r="F127" s="25" t="n"/>
      <c r="G127" s="26" t="n"/>
      <c r="H127" s="27">
        <f>IF(OR(E127="",F127=""),"",ROUND(MAX(0,MOD(F127-E127,1)*24-N(G127)/60),2))</f>
        <v/>
      </c>
      <c r="I127" s="17" t="n"/>
      <c r="J127" s="17" t="n"/>
      <c r="K127" s="24">
        <f>IF(A127="","",IF(OR(YEAR(A127)&lt;&gt;YEAR(Stammdaten!$B$8),MONTH(A127)&lt;&gt;MONTH(Stammdaten!$B$8)),"⚠ anderer Monat",IF(OR(AND(E127&lt;&gt;"",F127=""),AND(E127="",F127&lt;&gt;"")),"⚠ Zeit unvollständig",IF(AND(E127&lt;&gt;"",F127&lt;&gt;"",COUNTIFS($A$5:$A$154,A127,$E$5:$E$154,"&lt;"&amp;F127,$F$5:$F$154,"&gt;"&amp;E127)&gt;1),"⚠ Überschneidung","✓"))))</f>
        <v/>
      </c>
      <c r="L127" s="28">
        <f>IF(AND(A127&lt;&gt;"",I127&lt;&gt;""),A127,"")</f>
        <v/>
      </c>
    </row>
    <row r="128">
      <c r="A128" s="23" t="n"/>
      <c r="B128" s="24">
        <f>IF(A128="","",CHOOSE(WEEKDAY(A128,2),"Mo","Di","Mi","Do","Fr","Sa","So"))</f>
        <v/>
      </c>
      <c r="C128" s="17" t="n"/>
      <c r="D128" s="17" t="n"/>
      <c r="E128" s="25" t="n"/>
      <c r="F128" s="25" t="n"/>
      <c r="G128" s="26" t="n"/>
      <c r="H128" s="27">
        <f>IF(OR(E128="",F128=""),"",ROUND(MAX(0,MOD(F128-E128,1)*24-N(G128)/60),2))</f>
        <v/>
      </c>
      <c r="I128" s="17" t="n"/>
      <c r="J128" s="17" t="n"/>
      <c r="K128" s="24">
        <f>IF(A128="","",IF(OR(YEAR(A128)&lt;&gt;YEAR(Stammdaten!$B$8),MONTH(A128)&lt;&gt;MONTH(Stammdaten!$B$8)),"⚠ anderer Monat",IF(OR(AND(E128&lt;&gt;"",F128=""),AND(E128="",F128&lt;&gt;"")),"⚠ Zeit unvollständig",IF(AND(E128&lt;&gt;"",F128&lt;&gt;"",COUNTIFS($A$5:$A$154,A128,$E$5:$E$154,"&lt;"&amp;F128,$F$5:$F$154,"&gt;"&amp;E128)&gt;1),"⚠ Überschneidung","✓"))))</f>
        <v/>
      </c>
      <c r="L128" s="28">
        <f>IF(AND(A128&lt;&gt;"",I128&lt;&gt;""),A128,"")</f>
        <v/>
      </c>
    </row>
    <row r="129">
      <c r="A129" s="23" t="n"/>
      <c r="B129" s="24">
        <f>IF(A129="","",CHOOSE(WEEKDAY(A129,2),"Mo","Di","Mi","Do","Fr","Sa","So"))</f>
        <v/>
      </c>
      <c r="C129" s="17" t="n"/>
      <c r="D129" s="17" t="n"/>
      <c r="E129" s="25" t="n"/>
      <c r="F129" s="25" t="n"/>
      <c r="G129" s="26" t="n"/>
      <c r="H129" s="27">
        <f>IF(OR(E129="",F129=""),"",ROUND(MAX(0,MOD(F129-E129,1)*24-N(G129)/60),2))</f>
        <v/>
      </c>
      <c r="I129" s="17" t="n"/>
      <c r="J129" s="17" t="n"/>
      <c r="K129" s="24">
        <f>IF(A129="","",IF(OR(YEAR(A129)&lt;&gt;YEAR(Stammdaten!$B$8),MONTH(A129)&lt;&gt;MONTH(Stammdaten!$B$8)),"⚠ anderer Monat",IF(OR(AND(E129&lt;&gt;"",F129=""),AND(E129="",F129&lt;&gt;"")),"⚠ Zeit unvollständig",IF(AND(E129&lt;&gt;"",F129&lt;&gt;"",COUNTIFS($A$5:$A$154,A129,$E$5:$E$154,"&lt;"&amp;F129,$F$5:$F$154,"&gt;"&amp;E129)&gt;1),"⚠ Überschneidung","✓"))))</f>
        <v/>
      </c>
      <c r="L129" s="28">
        <f>IF(AND(A129&lt;&gt;"",I129&lt;&gt;""),A129,"")</f>
        <v/>
      </c>
    </row>
    <row r="130">
      <c r="A130" s="23" t="n"/>
      <c r="B130" s="24">
        <f>IF(A130="","",CHOOSE(WEEKDAY(A130,2),"Mo","Di","Mi","Do","Fr","Sa","So"))</f>
        <v/>
      </c>
      <c r="C130" s="17" t="n"/>
      <c r="D130" s="17" t="n"/>
      <c r="E130" s="25" t="n"/>
      <c r="F130" s="25" t="n"/>
      <c r="G130" s="26" t="n"/>
      <c r="H130" s="27">
        <f>IF(OR(E130="",F130=""),"",ROUND(MAX(0,MOD(F130-E130,1)*24-N(G130)/60),2))</f>
        <v/>
      </c>
      <c r="I130" s="17" t="n"/>
      <c r="J130" s="17" t="n"/>
      <c r="K130" s="24">
        <f>IF(A130="","",IF(OR(YEAR(A130)&lt;&gt;YEAR(Stammdaten!$B$8),MONTH(A130)&lt;&gt;MONTH(Stammdaten!$B$8)),"⚠ anderer Monat",IF(OR(AND(E130&lt;&gt;"",F130=""),AND(E130="",F130&lt;&gt;"")),"⚠ Zeit unvollständig",IF(AND(E130&lt;&gt;"",F130&lt;&gt;"",COUNTIFS($A$5:$A$154,A130,$E$5:$E$154,"&lt;"&amp;F130,$F$5:$F$154,"&gt;"&amp;E130)&gt;1),"⚠ Überschneidung","✓"))))</f>
        <v/>
      </c>
      <c r="L130" s="28">
        <f>IF(AND(A130&lt;&gt;"",I130&lt;&gt;""),A130,"")</f>
        <v/>
      </c>
    </row>
    <row r="131">
      <c r="A131" s="23" t="n"/>
      <c r="B131" s="24">
        <f>IF(A131="","",CHOOSE(WEEKDAY(A131,2),"Mo","Di","Mi","Do","Fr","Sa","So"))</f>
        <v/>
      </c>
      <c r="C131" s="17" t="n"/>
      <c r="D131" s="17" t="n"/>
      <c r="E131" s="25" t="n"/>
      <c r="F131" s="25" t="n"/>
      <c r="G131" s="26" t="n"/>
      <c r="H131" s="27">
        <f>IF(OR(E131="",F131=""),"",ROUND(MAX(0,MOD(F131-E131,1)*24-N(G131)/60),2))</f>
        <v/>
      </c>
      <c r="I131" s="17" t="n"/>
      <c r="J131" s="17" t="n"/>
      <c r="K131" s="24">
        <f>IF(A131="","",IF(OR(YEAR(A131)&lt;&gt;YEAR(Stammdaten!$B$8),MONTH(A131)&lt;&gt;MONTH(Stammdaten!$B$8)),"⚠ anderer Monat",IF(OR(AND(E131&lt;&gt;"",F131=""),AND(E131="",F131&lt;&gt;"")),"⚠ Zeit unvollständig",IF(AND(E131&lt;&gt;"",F131&lt;&gt;"",COUNTIFS($A$5:$A$154,A131,$E$5:$E$154,"&lt;"&amp;F131,$F$5:$F$154,"&gt;"&amp;E131)&gt;1),"⚠ Überschneidung","✓"))))</f>
        <v/>
      </c>
      <c r="L131" s="28">
        <f>IF(AND(A131&lt;&gt;"",I131&lt;&gt;""),A131,"")</f>
        <v/>
      </c>
    </row>
    <row r="132">
      <c r="A132" s="23" t="n"/>
      <c r="B132" s="24">
        <f>IF(A132="","",CHOOSE(WEEKDAY(A132,2),"Mo","Di","Mi","Do","Fr","Sa","So"))</f>
        <v/>
      </c>
      <c r="C132" s="17" t="n"/>
      <c r="D132" s="17" t="n"/>
      <c r="E132" s="25" t="n"/>
      <c r="F132" s="25" t="n"/>
      <c r="G132" s="26" t="n"/>
      <c r="H132" s="27">
        <f>IF(OR(E132="",F132=""),"",ROUND(MAX(0,MOD(F132-E132,1)*24-N(G132)/60),2))</f>
        <v/>
      </c>
      <c r="I132" s="17" t="n"/>
      <c r="J132" s="17" t="n"/>
      <c r="K132" s="24">
        <f>IF(A132="","",IF(OR(YEAR(A132)&lt;&gt;YEAR(Stammdaten!$B$8),MONTH(A132)&lt;&gt;MONTH(Stammdaten!$B$8)),"⚠ anderer Monat",IF(OR(AND(E132&lt;&gt;"",F132=""),AND(E132="",F132&lt;&gt;"")),"⚠ Zeit unvollständig",IF(AND(E132&lt;&gt;"",F132&lt;&gt;"",COUNTIFS($A$5:$A$154,A132,$E$5:$E$154,"&lt;"&amp;F132,$F$5:$F$154,"&gt;"&amp;E132)&gt;1),"⚠ Überschneidung","✓"))))</f>
        <v/>
      </c>
      <c r="L132" s="28">
        <f>IF(AND(A132&lt;&gt;"",I132&lt;&gt;""),A132,"")</f>
        <v/>
      </c>
    </row>
    <row r="133">
      <c r="A133" s="23" t="n"/>
      <c r="B133" s="24">
        <f>IF(A133="","",CHOOSE(WEEKDAY(A133,2),"Mo","Di","Mi","Do","Fr","Sa","So"))</f>
        <v/>
      </c>
      <c r="C133" s="17" t="n"/>
      <c r="D133" s="17" t="n"/>
      <c r="E133" s="25" t="n"/>
      <c r="F133" s="25" t="n"/>
      <c r="G133" s="26" t="n"/>
      <c r="H133" s="27">
        <f>IF(OR(E133="",F133=""),"",ROUND(MAX(0,MOD(F133-E133,1)*24-N(G133)/60),2))</f>
        <v/>
      </c>
      <c r="I133" s="17" t="n"/>
      <c r="J133" s="17" t="n"/>
      <c r="K133" s="24">
        <f>IF(A133="","",IF(OR(YEAR(A133)&lt;&gt;YEAR(Stammdaten!$B$8),MONTH(A133)&lt;&gt;MONTH(Stammdaten!$B$8)),"⚠ anderer Monat",IF(OR(AND(E133&lt;&gt;"",F133=""),AND(E133="",F133&lt;&gt;"")),"⚠ Zeit unvollständig",IF(AND(E133&lt;&gt;"",F133&lt;&gt;"",COUNTIFS($A$5:$A$154,A133,$E$5:$E$154,"&lt;"&amp;F133,$F$5:$F$154,"&gt;"&amp;E133)&gt;1),"⚠ Überschneidung","✓"))))</f>
        <v/>
      </c>
      <c r="L133" s="28">
        <f>IF(AND(A133&lt;&gt;"",I133&lt;&gt;""),A133,"")</f>
        <v/>
      </c>
    </row>
    <row r="134">
      <c r="A134" s="23" t="n"/>
      <c r="B134" s="24">
        <f>IF(A134="","",CHOOSE(WEEKDAY(A134,2),"Mo","Di","Mi","Do","Fr","Sa","So"))</f>
        <v/>
      </c>
      <c r="C134" s="17" t="n"/>
      <c r="D134" s="17" t="n"/>
      <c r="E134" s="25" t="n"/>
      <c r="F134" s="25" t="n"/>
      <c r="G134" s="26" t="n"/>
      <c r="H134" s="27">
        <f>IF(OR(E134="",F134=""),"",ROUND(MAX(0,MOD(F134-E134,1)*24-N(G134)/60),2))</f>
        <v/>
      </c>
      <c r="I134" s="17" t="n"/>
      <c r="J134" s="17" t="n"/>
      <c r="K134" s="24">
        <f>IF(A134="","",IF(OR(YEAR(A134)&lt;&gt;YEAR(Stammdaten!$B$8),MONTH(A134)&lt;&gt;MONTH(Stammdaten!$B$8)),"⚠ anderer Monat",IF(OR(AND(E134&lt;&gt;"",F134=""),AND(E134="",F134&lt;&gt;"")),"⚠ Zeit unvollständig",IF(AND(E134&lt;&gt;"",F134&lt;&gt;"",COUNTIFS($A$5:$A$154,A134,$E$5:$E$154,"&lt;"&amp;F134,$F$5:$F$154,"&gt;"&amp;E134)&gt;1),"⚠ Überschneidung","✓"))))</f>
        <v/>
      </c>
      <c r="L134" s="28">
        <f>IF(AND(A134&lt;&gt;"",I134&lt;&gt;""),A134,"")</f>
        <v/>
      </c>
    </row>
    <row r="135">
      <c r="A135" s="23" t="n"/>
      <c r="B135" s="24">
        <f>IF(A135="","",CHOOSE(WEEKDAY(A135,2),"Mo","Di","Mi","Do","Fr","Sa","So"))</f>
        <v/>
      </c>
      <c r="C135" s="17" t="n"/>
      <c r="D135" s="17" t="n"/>
      <c r="E135" s="25" t="n"/>
      <c r="F135" s="25" t="n"/>
      <c r="G135" s="26" t="n"/>
      <c r="H135" s="27">
        <f>IF(OR(E135="",F135=""),"",ROUND(MAX(0,MOD(F135-E135,1)*24-N(G135)/60),2))</f>
        <v/>
      </c>
      <c r="I135" s="17" t="n"/>
      <c r="J135" s="17" t="n"/>
      <c r="K135" s="24">
        <f>IF(A135="","",IF(OR(YEAR(A135)&lt;&gt;YEAR(Stammdaten!$B$8),MONTH(A135)&lt;&gt;MONTH(Stammdaten!$B$8)),"⚠ anderer Monat",IF(OR(AND(E135&lt;&gt;"",F135=""),AND(E135="",F135&lt;&gt;"")),"⚠ Zeit unvollständig",IF(AND(E135&lt;&gt;"",F135&lt;&gt;"",COUNTIFS($A$5:$A$154,A135,$E$5:$E$154,"&lt;"&amp;F135,$F$5:$F$154,"&gt;"&amp;E135)&gt;1),"⚠ Überschneidung","✓"))))</f>
        <v/>
      </c>
      <c r="L135" s="28">
        <f>IF(AND(A135&lt;&gt;"",I135&lt;&gt;""),A135,"")</f>
        <v/>
      </c>
    </row>
    <row r="136">
      <c r="A136" s="23" t="n"/>
      <c r="B136" s="24">
        <f>IF(A136="","",CHOOSE(WEEKDAY(A136,2),"Mo","Di","Mi","Do","Fr","Sa","So"))</f>
        <v/>
      </c>
      <c r="C136" s="17" t="n"/>
      <c r="D136" s="17" t="n"/>
      <c r="E136" s="25" t="n"/>
      <c r="F136" s="25" t="n"/>
      <c r="G136" s="26" t="n"/>
      <c r="H136" s="27">
        <f>IF(OR(E136="",F136=""),"",ROUND(MAX(0,MOD(F136-E136,1)*24-N(G136)/60),2))</f>
        <v/>
      </c>
      <c r="I136" s="17" t="n"/>
      <c r="J136" s="17" t="n"/>
      <c r="K136" s="24">
        <f>IF(A136="","",IF(OR(YEAR(A136)&lt;&gt;YEAR(Stammdaten!$B$8),MONTH(A136)&lt;&gt;MONTH(Stammdaten!$B$8)),"⚠ anderer Monat",IF(OR(AND(E136&lt;&gt;"",F136=""),AND(E136="",F136&lt;&gt;"")),"⚠ Zeit unvollständig",IF(AND(E136&lt;&gt;"",F136&lt;&gt;"",COUNTIFS($A$5:$A$154,A136,$E$5:$E$154,"&lt;"&amp;F136,$F$5:$F$154,"&gt;"&amp;E136)&gt;1),"⚠ Überschneidung","✓"))))</f>
        <v/>
      </c>
      <c r="L136" s="28">
        <f>IF(AND(A136&lt;&gt;"",I136&lt;&gt;""),A136,"")</f>
        <v/>
      </c>
    </row>
    <row r="137">
      <c r="A137" s="23" t="n"/>
      <c r="B137" s="24">
        <f>IF(A137="","",CHOOSE(WEEKDAY(A137,2),"Mo","Di","Mi","Do","Fr","Sa","So"))</f>
        <v/>
      </c>
      <c r="C137" s="17" t="n"/>
      <c r="D137" s="17" t="n"/>
      <c r="E137" s="25" t="n"/>
      <c r="F137" s="25" t="n"/>
      <c r="G137" s="26" t="n"/>
      <c r="H137" s="27">
        <f>IF(OR(E137="",F137=""),"",ROUND(MAX(0,MOD(F137-E137,1)*24-N(G137)/60),2))</f>
        <v/>
      </c>
      <c r="I137" s="17" t="n"/>
      <c r="J137" s="17" t="n"/>
      <c r="K137" s="24">
        <f>IF(A137="","",IF(OR(YEAR(A137)&lt;&gt;YEAR(Stammdaten!$B$8),MONTH(A137)&lt;&gt;MONTH(Stammdaten!$B$8)),"⚠ anderer Monat",IF(OR(AND(E137&lt;&gt;"",F137=""),AND(E137="",F137&lt;&gt;"")),"⚠ Zeit unvollständig",IF(AND(E137&lt;&gt;"",F137&lt;&gt;"",COUNTIFS($A$5:$A$154,A137,$E$5:$E$154,"&lt;"&amp;F137,$F$5:$F$154,"&gt;"&amp;E137)&gt;1),"⚠ Überschneidung","✓"))))</f>
        <v/>
      </c>
      <c r="L137" s="28">
        <f>IF(AND(A137&lt;&gt;"",I137&lt;&gt;""),A137,"")</f>
        <v/>
      </c>
    </row>
    <row r="138">
      <c r="A138" s="23" t="n"/>
      <c r="B138" s="24">
        <f>IF(A138="","",CHOOSE(WEEKDAY(A138,2),"Mo","Di","Mi","Do","Fr","Sa","So"))</f>
        <v/>
      </c>
      <c r="C138" s="17" t="n"/>
      <c r="D138" s="17" t="n"/>
      <c r="E138" s="25" t="n"/>
      <c r="F138" s="25" t="n"/>
      <c r="G138" s="26" t="n"/>
      <c r="H138" s="27">
        <f>IF(OR(E138="",F138=""),"",ROUND(MAX(0,MOD(F138-E138,1)*24-N(G138)/60),2))</f>
        <v/>
      </c>
      <c r="I138" s="17" t="n"/>
      <c r="J138" s="17" t="n"/>
      <c r="K138" s="24">
        <f>IF(A138="","",IF(OR(YEAR(A138)&lt;&gt;YEAR(Stammdaten!$B$8),MONTH(A138)&lt;&gt;MONTH(Stammdaten!$B$8)),"⚠ anderer Monat",IF(OR(AND(E138&lt;&gt;"",F138=""),AND(E138="",F138&lt;&gt;"")),"⚠ Zeit unvollständig",IF(AND(E138&lt;&gt;"",F138&lt;&gt;"",COUNTIFS($A$5:$A$154,A138,$E$5:$E$154,"&lt;"&amp;F138,$F$5:$F$154,"&gt;"&amp;E138)&gt;1),"⚠ Überschneidung","✓"))))</f>
        <v/>
      </c>
      <c r="L138" s="28">
        <f>IF(AND(A138&lt;&gt;"",I138&lt;&gt;""),A138,"")</f>
        <v/>
      </c>
    </row>
    <row r="139">
      <c r="A139" s="23" t="n"/>
      <c r="B139" s="24">
        <f>IF(A139="","",CHOOSE(WEEKDAY(A139,2),"Mo","Di","Mi","Do","Fr","Sa","So"))</f>
        <v/>
      </c>
      <c r="C139" s="17" t="n"/>
      <c r="D139" s="17" t="n"/>
      <c r="E139" s="25" t="n"/>
      <c r="F139" s="25" t="n"/>
      <c r="G139" s="26" t="n"/>
      <c r="H139" s="27">
        <f>IF(OR(E139="",F139=""),"",ROUND(MAX(0,MOD(F139-E139,1)*24-N(G139)/60),2))</f>
        <v/>
      </c>
      <c r="I139" s="17" t="n"/>
      <c r="J139" s="17" t="n"/>
      <c r="K139" s="24">
        <f>IF(A139="","",IF(OR(YEAR(A139)&lt;&gt;YEAR(Stammdaten!$B$8),MONTH(A139)&lt;&gt;MONTH(Stammdaten!$B$8)),"⚠ anderer Monat",IF(OR(AND(E139&lt;&gt;"",F139=""),AND(E139="",F139&lt;&gt;"")),"⚠ Zeit unvollständig",IF(AND(E139&lt;&gt;"",F139&lt;&gt;"",COUNTIFS($A$5:$A$154,A139,$E$5:$E$154,"&lt;"&amp;F139,$F$5:$F$154,"&gt;"&amp;E139)&gt;1),"⚠ Überschneidung","✓"))))</f>
        <v/>
      </c>
      <c r="L139" s="28">
        <f>IF(AND(A139&lt;&gt;"",I139&lt;&gt;""),A139,"")</f>
        <v/>
      </c>
    </row>
    <row r="140">
      <c r="A140" s="23" t="n"/>
      <c r="B140" s="24">
        <f>IF(A140="","",CHOOSE(WEEKDAY(A140,2),"Mo","Di","Mi","Do","Fr","Sa","So"))</f>
        <v/>
      </c>
      <c r="C140" s="17" t="n"/>
      <c r="D140" s="17" t="n"/>
      <c r="E140" s="25" t="n"/>
      <c r="F140" s="25" t="n"/>
      <c r="G140" s="26" t="n"/>
      <c r="H140" s="27">
        <f>IF(OR(E140="",F140=""),"",ROUND(MAX(0,MOD(F140-E140,1)*24-N(G140)/60),2))</f>
        <v/>
      </c>
      <c r="I140" s="17" t="n"/>
      <c r="J140" s="17" t="n"/>
      <c r="K140" s="24">
        <f>IF(A140="","",IF(OR(YEAR(A140)&lt;&gt;YEAR(Stammdaten!$B$8),MONTH(A140)&lt;&gt;MONTH(Stammdaten!$B$8)),"⚠ anderer Monat",IF(OR(AND(E140&lt;&gt;"",F140=""),AND(E140="",F140&lt;&gt;"")),"⚠ Zeit unvollständig",IF(AND(E140&lt;&gt;"",F140&lt;&gt;"",COUNTIFS($A$5:$A$154,A140,$E$5:$E$154,"&lt;"&amp;F140,$F$5:$F$154,"&gt;"&amp;E140)&gt;1),"⚠ Überschneidung","✓"))))</f>
        <v/>
      </c>
      <c r="L140" s="28">
        <f>IF(AND(A140&lt;&gt;"",I140&lt;&gt;""),A140,"")</f>
        <v/>
      </c>
    </row>
    <row r="141">
      <c r="A141" s="23" t="n"/>
      <c r="B141" s="24">
        <f>IF(A141="","",CHOOSE(WEEKDAY(A141,2),"Mo","Di","Mi","Do","Fr","Sa","So"))</f>
        <v/>
      </c>
      <c r="C141" s="17" t="n"/>
      <c r="D141" s="17" t="n"/>
      <c r="E141" s="25" t="n"/>
      <c r="F141" s="25" t="n"/>
      <c r="G141" s="26" t="n"/>
      <c r="H141" s="27">
        <f>IF(OR(E141="",F141=""),"",ROUND(MAX(0,MOD(F141-E141,1)*24-N(G141)/60),2))</f>
        <v/>
      </c>
      <c r="I141" s="17" t="n"/>
      <c r="J141" s="17" t="n"/>
      <c r="K141" s="24">
        <f>IF(A141="","",IF(OR(YEAR(A141)&lt;&gt;YEAR(Stammdaten!$B$8),MONTH(A141)&lt;&gt;MONTH(Stammdaten!$B$8)),"⚠ anderer Monat",IF(OR(AND(E141&lt;&gt;"",F141=""),AND(E141="",F141&lt;&gt;"")),"⚠ Zeit unvollständig",IF(AND(E141&lt;&gt;"",F141&lt;&gt;"",COUNTIFS($A$5:$A$154,A141,$E$5:$E$154,"&lt;"&amp;F141,$F$5:$F$154,"&gt;"&amp;E141)&gt;1),"⚠ Überschneidung","✓"))))</f>
        <v/>
      </c>
      <c r="L141" s="28">
        <f>IF(AND(A141&lt;&gt;"",I141&lt;&gt;""),A141,"")</f>
        <v/>
      </c>
    </row>
    <row r="142">
      <c r="A142" s="23" t="n"/>
      <c r="B142" s="24">
        <f>IF(A142="","",CHOOSE(WEEKDAY(A142,2),"Mo","Di","Mi","Do","Fr","Sa","So"))</f>
        <v/>
      </c>
      <c r="C142" s="17" t="n"/>
      <c r="D142" s="17" t="n"/>
      <c r="E142" s="25" t="n"/>
      <c r="F142" s="25" t="n"/>
      <c r="G142" s="26" t="n"/>
      <c r="H142" s="27">
        <f>IF(OR(E142="",F142=""),"",ROUND(MAX(0,MOD(F142-E142,1)*24-N(G142)/60),2))</f>
        <v/>
      </c>
      <c r="I142" s="17" t="n"/>
      <c r="J142" s="17" t="n"/>
      <c r="K142" s="24">
        <f>IF(A142="","",IF(OR(YEAR(A142)&lt;&gt;YEAR(Stammdaten!$B$8),MONTH(A142)&lt;&gt;MONTH(Stammdaten!$B$8)),"⚠ anderer Monat",IF(OR(AND(E142&lt;&gt;"",F142=""),AND(E142="",F142&lt;&gt;"")),"⚠ Zeit unvollständig",IF(AND(E142&lt;&gt;"",F142&lt;&gt;"",COUNTIFS($A$5:$A$154,A142,$E$5:$E$154,"&lt;"&amp;F142,$F$5:$F$154,"&gt;"&amp;E142)&gt;1),"⚠ Überschneidung","✓"))))</f>
        <v/>
      </c>
      <c r="L142" s="28">
        <f>IF(AND(A142&lt;&gt;"",I142&lt;&gt;""),A142,"")</f>
        <v/>
      </c>
    </row>
    <row r="143">
      <c r="A143" s="23" t="n"/>
      <c r="B143" s="24">
        <f>IF(A143="","",CHOOSE(WEEKDAY(A143,2),"Mo","Di","Mi","Do","Fr","Sa","So"))</f>
        <v/>
      </c>
      <c r="C143" s="17" t="n"/>
      <c r="D143" s="17" t="n"/>
      <c r="E143" s="25" t="n"/>
      <c r="F143" s="25" t="n"/>
      <c r="G143" s="26" t="n"/>
      <c r="H143" s="27">
        <f>IF(OR(E143="",F143=""),"",ROUND(MAX(0,MOD(F143-E143,1)*24-N(G143)/60),2))</f>
        <v/>
      </c>
      <c r="I143" s="17" t="n"/>
      <c r="J143" s="17" t="n"/>
      <c r="K143" s="24">
        <f>IF(A143="","",IF(OR(YEAR(A143)&lt;&gt;YEAR(Stammdaten!$B$8),MONTH(A143)&lt;&gt;MONTH(Stammdaten!$B$8)),"⚠ anderer Monat",IF(OR(AND(E143&lt;&gt;"",F143=""),AND(E143="",F143&lt;&gt;"")),"⚠ Zeit unvollständig",IF(AND(E143&lt;&gt;"",F143&lt;&gt;"",COUNTIFS($A$5:$A$154,A143,$E$5:$E$154,"&lt;"&amp;F143,$F$5:$F$154,"&gt;"&amp;E143)&gt;1),"⚠ Überschneidung","✓"))))</f>
        <v/>
      </c>
      <c r="L143" s="28">
        <f>IF(AND(A143&lt;&gt;"",I143&lt;&gt;""),A143,"")</f>
        <v/>
      </c>
    </row>
    <row r="144">
      <c r="A144" s="23" t="n"/>
      <c r="B144" s="24">
        <f>IF(A144="","",CHOOSE(WEEKDAY(A144,2),"Mo","Di","Mi","Do","Fr","Sa","So"))</f>
        <v/>
      </c>
      <c r="C144" s="17" t="n"/>
      <c r="D144" s="17" t="n"/>
      <c r="E144" s="25" t="n"/>
      <c r="F144" s="25" t="n"/>
      <c r="G144" s="26" t="n"/>
      <c r="H144" s="27">
        <f>IF(OR(E144="",F144=""),"",ROUND(MAX(0,MOD(F144-E144,1)*24-N(G144)/60),2))</f>
        <v/>
      </c>
      <c r="I144" s="17" t="n"/>
      <c r="J144" s="17" t="n"/>
      <c r="K144" s="24">
        <f>IF(A144="","",IF(OR(YEAR(A144)&lt;&gt;YEAR(Stammdaten!$B$8),MONTH(A144)&lt;&gt;MONTH(Stammdaten!$B$8)),"⚠ anderer Monat",IF(OR(AND(E144&lt;&gt;"",F144=""),AND(E144="",F144&lt;&gt;"")),"⚠ Zeit unvollständig",IF(AND(E144&lt;&gt;"",F144&lt;&gt;"",COUNTIFS($A$5:$A$154,A144,$E$5:$E$154,"&lt;"&amp;F144,$F$5:$F$154,"&gt;"&amp;E144)&gt;1),"⚠ Überschneidung","✓"))))</f>
        <v/>
      </c>
      <c r="L144" s="28">
        <f>IF(AND(A144&lt;&gt;"",I144&lt;&gt;""),A144,"")</f>
        <v/>
      </c>
    </row>
    <row r="145">
      <c r="A145" s="23" t="n"/>
      <c r="B145" s="24">
        <f>IF(A145="","",CHOOSE(WEEKDAY(A145,2),"Mo","Di","Mi","Do","Fr","Sa","So"))</f>
        <v/>
      </c>
      <c r="C145" s="17" t="n"/>
      <c r="D145" s="17" t="n"/>
      <c r="E145" s="25" t="n"/>
      <c r="F145" s="25" t="n"/>
      <c r="G145" s="26" t="n"/>
      <c r="H145" s="27">
        <f>IF(OR(E145="",F145=""),"",ROUND(MAX(0,MOD(F145-E145,1)*24-N(G145)/60),2))</f>
        <v/>
      </c>
      <c r="I145" s="17" t="n"/>
      <c r="J145" s="17" t="n"/>
      <c r="K145" s="24">
        <f>IF(A145="","",IF(OR(YEAR(A145)&lt;&gt;YEAR(Stammdaten!$B$8),MONTH(A145)&lt;&gt;MONTH(Stammdaten!$B$8)),"⚠ anderer Monat",IF(OR(AND(E145&lt;&gt;"",F145=""),AND(E145="",F145&lt;&gt;"")),"⚠ Zeit unvollständig",IF(AND(E145&lt;&gt;"",F145&lt;&gt;"",COUNTIFS($A$5:$A$154,A145,$E$5:$E$154,"&lt;"&amp;F145,$F$5:$F$154,"&gt;"&amp;E145)&gt;1),"⚠ Überschneidung","✓"))))</f>
        <v/>
      </c>
      <c r="L145" s="28">
        <f>IF(AND(A145&lt;&gt;"",I145&lt;&gt;""),A145,"")</f>
        <v/>
      </c>
    </row>
    <row r="146">
      <c r="A146" s="23" t="n"/>
      <c r="B146" s="24">
        <f>IF(A146="","",CHOOSE(WEEKDAY(A146,2),"Mo","Di","Mi","Do","Fr","Sa","So"))</f>
        <v/>
      </c>
      <c r="C146" s="17" t="n"/>
      <c r="D146" s="17" t="n"/>
      <c r="E146" s="25" t="n"/>
      <c r="F146" s="25" t="n"/>
      <c r="G146" s="26" t="n"/>
      <c r="H146" s="27">
        <f>IF(OR(E146="",F146=""),"",ROUND(MAX(0,MOD(F146-E146,1)*24-N(G146)/60),2))</f>
        <v/>
      </c>
      <c r="I146" s="17" t="n"/>
      <c r="J146" s="17" t="n"/>
      <c r="K146" s="24">
        <f>IF(A146="","",IF(OR(YEAR(A146)&lt;&gt;YEAR(Stammdaten!$B$8),MONTH(A146)&lt;&gt;MONTH(Stammdaten!$B$8)),"⚠ anderer Monat",IF(OR(AND(E146&lt;&gt;"",F146=""),AND(E146="",F146&lt;&gt;"")),"⚠ Zeit unvollständig",IF(AND(E146&lt;&gt;"",F146&lt;&gt;"",COUNTIFS($A$5:$A$154,A146,$E$5:$E$154,"&lt;"&amp;F146,$F$5:$F$154,"&gt;"&amp;E146)&gt;1),"⚠ Überschneidung","✓"))))</f>
        <v/>
      </c>
      <c r="L146" s="28">
        <f>IF(AND(A146&lt;&gt;"",I146&lt;&gt;""),A146,"")</f>
        <v/>
      </c>
    </row>
    <row r="147">
      <c r="A147" s="23" t="n"/>
      <c r="B147" s="24">
        <f>IF(A147="","",CHOOSE(WEEKDAY(A147,2),"Mo","Di","Mi","Do","Fr","Sa","So"))</f>
        <v/>
      </c>
      <c r="C147" s="17" t="n"/>
      <c r="D147" s="17" t="n"/>
      <c r="E147" s="25" t="n"/>
      <c r="F147" s="25" t="n"/>
      <c r="G147" s="26" t="n"/>
      <c r="H147" s="27">
        <f>IF(OR(E147="",F147=""),"",ROUND(MAX(0,MOD(F147-E147,1)*24-N(G147)/60),2))</f>
        <v/>
      </c>
      <c r="I147" s="17" t="n"/>
      <c r="J147" s="17" t="n"/>
      <c r="K147" s="24">
        <f>IF(A147="","",IF(OR(YEAR(A147)&lt;&gt;YEAR(Stammdaten!$B$8),MONTH(A147)&lt;&gt;MONTH(Stammdaten!$B$8)),"⚠ anderer Monat",IF(OR(AND(E147&lt;&gt;"",F147=""),AND(E147="",F147&lt;&gt;"")),"⚠ Zeit unvollständig",IF(AND(E147&lt;&gt;"",F147&lt;&gt;"",COUNTIFS($A$5:$A$154,A147,$E$5:$E$154,"&lt;"&amp;F147,$F$5:$F$154,"&gt;"&amp;E147)&gt;1),"⚠ Überschneidung","✓"))))</f>
        <v/>
      </c>
      <c r="L147" s="28">
        <f>IF(AND(A147&lt;&gt;"",I147&lt;&gt;""),A147,"")</f>
        <v/>
      </c>
    </row>
    <row r="148">
      <c r="A148" s="23" t="n"/>
      <c r="B148" s="24">
        <f>IF(A148="","",CHOOSE(WEEKDAY(A148,2),"Mo","Di","Mi","Do","Fr","Sa","So"))</f>
        <v/>
      </c>
      <c r="C148" s="17" t="n"/>
      <c r="D148" s="17" t="n"/>
      <c r="E148" s="25" t="n"/>
      <c r="F148" s="25" t="n"/>
      <c r="G148" s="26" t="n"/>
      <c r="H148" s="27">
        <f>IF(OR(E148="",F148=""),"",ROUND(MAX(0,MOD(F148-E148,1)*24-N(G148)/60),2))</f>
        <v/>
      </c>
      <c r="I148" s="17" t="n"/>
      <c r="J148" s="17" t="n"/>
      <c r="K148" s="24">
        <f>IF(A148="","",IF(OR(YEAR(A148)&lt;&gt;YEAR(Stammdaten!$B$8),MONTH(A148)&lt;&gt;MONTH(Stammdaten!$B$8)),"⚠ anderer Monat",IF(OR(AND(E148&lt;&gt;"",F148=""),AND(E148="",F148&lt;&gt;"")),"⚠ Zeit unvollständig",IF(AND(E148&lt;&gt;"",F148&lt;&gt;"",COUNTIFS($A$5:$A$154,A148,$E$5:$E$154,"&lt;"&amp;F148,$F$5:$F$154,"&gt;"&amp;E148)&gt;1),"⚠ Überschneidung","✓"))))</f>
        <v/>
      </c>
      <c r="L148" s="28">
        <f>IF(AND(A148&lt;&gt;"",I148&lt;&gt;""),A148,"")</f>
        <v/>
      </c>
    </row>
    <row r="149">
      <c r="A149" s="23" t="n"/>
      <c r="B149" s="24">
        <f>IF(A149="","",CHOOSE(WEEKDAY(A149,2),"Mo","Di","Mi","Do","Fr","Sa","So"))</f>
        <v/>
      </c>
      <c r="C149" s="17" t="n"/>
      <c r="D149" s="17" t="n"/>
      <c r="E149" s="25" t="n"/>
      <c r="F149" s="25" t="n"/>
      <c r="G149" s="26" t="n"/>
      <c r="H149" s="27">
        <f>IF(OR(E149="",F149=""),"",ROUND(MAX(0,MOD(F149-E149,1)*24-N(G149)/60),2))</f>
        <v/>
      </c>
      <c r="I149" s="17" t="n"/>
      <c r="J149" s="17" t="n"/>
      <c r="K149" s="24">
        <f>IF(A149="","",IF(OR(YEAR(A149)&lt;&gt;YEAR(Stammdaten!$B$8),MONTH(A149)&lt;&gt;MONTH(Stammdaten!$B$8)),"⚠ anderer Monat",IF(OR(AND(E149&lt;&gt;"",F149=""),AND(E149="",F149&lt;&gt;"")),"⚠ Zeit unvollständig",IF(AND(E149&lt;&gt;"",F149&lt;&gt;"",COUNTIFS($A$5:$A$154,A149,$E$5:$E$154,"&lt;"&amp;F149,$F$5:$F$154,"&gt;"&amp;E149)&gt;1),"⚠ Überschneidung","✓"))))</f>
        <v/>
      </c>
      <c r="L149" s="28">
        <f>IF(AND(A149&lt;&gt;"",I149&lt;&gt;""),A149,"")</f>
        <v/>
      </c>
    </row>
    <row r="150">
      <c r="A150" s="23" t="n"/>
      <c r="B150" s="24">
        <f>IF(A150="","",CHOOSE(WEEKDAY(A150,2),"Mo","Di","Mi","Do","Fr","Sa","So"))</f>
        <v/>
      </c>
      <c r="C150" s="17" t="n"/>
      <c r="D150" s="17" t="n"/>
      <c r="E150" s="25" t="n"/>
      <c r="F150" s="25" t="n"/>
      <c r="G150" s="26" t="n"/>
      <c r="H150" s="27">
        <f>IF(OR(E150="",F150=""),"",ROUND(MAX(0,MOD(F150-E150,1)*24-N(G150)/60),2))</f>
        <v/>
      </c>
      <c r="I150" s="17" t="n"/>
      <c r="J150" s="17" t="n"/>
      <c r="K150" s="24">
        <f>IF(A150="","",IF(OR(YEAR(A150)&lt;&gt;YEAR(Stammdaten!$B$8),MONTH(A150)&lt;&gt;MONTH(Stammdaten!$B$8)),"⚠ anderer Monat",IF(OR(AND(E150&lt;&gt;"",F150=""),AND(E150="",F150&lt;&gt;"")),"⚠ Zeit unvollständig",IF(AND(E150&lt;&gt;"",F150&lt;&gt;"",COUNTIFS($A$5:$A$154,A150,$E$5:$E$154,"&lt;"&amp;F150,$F$5:$F$154,"&gt;"&amp;E150)&gt;1),"⚠ Überschneidung","✓"))))</f>
        <v/>
      </c>
      <c r="L150" s="28">
        <f>IF(AND(A150&lt;&gt;"",I150&lt;&gt;""),A150,"")</f>
        <v/>
      </c>
    </row>
    <row r="151">
      <c r="A151" s="23" t="n"/>
      <c r="B151" s="24">
        <f>IF(A151="","",CHOOSE(WEEKDAY(A151,2),"Mo","Di","Mi","Do","Fr","Sa","So"))</f>
        <v/>
      </c>
      <c r="C151" s="17" t="n"/>
      <c r="D151" s="17" t="n"/>
      <c r="E151" s="25" t="n"/>
      <c r="F151" s="25" t="n"/>
      <c r="G151" s="26" t="n"/>
      <c r="H151" s="27">
        <f>IF(OR(E151="",F151=""),"",ROUND(MAX(0,MOD(F151-E151,1)*24-N(G151)/60),2))</f>
        <v/>
      </c>
      <c r="I151" s="17" t="n"/>
      <c r="J151" s="17" t="n"/>
      <c r="K151" s="24">
        <f>IF(A151="","",IF(OR(YEAR(A151)&lt;&gt;YEAR(Stammdaten!$B$8),MONTH(A151)&lt;&gt;MONTH(Stammdaten!$B$8)),"⚠ anderer Monat",IF(OR(AND(E151&lt;&gt;"",F151=""),AND(E151="",F151&lt;&gt;"")),"⚠ Zeit unvollständig",IF(AND(E151&lt;&gt;"",F151&lt;&gt;"",COUNTIFS($A$5:$A$154,A151,$E$5:$E$154,"&lt;"&amp;F151,$F$5:$F$154,"&gt;"&amp;E151)&gt;1),"⚠ Überschneidung","✓"))))</f>
        <v/>
      </c>
      <c r="L151" s="28">
        <f>IF(AND(A151&lt;&gt;"",I151&lt;&gt;""),A151,"")</f>
        <v/>
      </c>
    </row>
    <row r="152">
      <c r="A152" s="23" t="n"/>
      <c r="B152" s="24">
        <f>IF(A152="","",CHOOSE(WEEKDAY(A152,2),"Mo","Di","Mi","Do","Fr","Sa","So"))</f>
        <v/>
      </c>
      <c r="C152" s="17" t="n"/>
      <c r="D152" s="17" t="n"/>
      <c r="E152" s="25" t="n"/>
      <c r="F152" s="25" t="n"/>
      <c r="G152" s="26" t="n"/>
      <c r="H152" s="27">
        <f>IF(OR(E152="",F152=""),"",ROUND(MAX(0,MOD(F152-E152,1)*24-N(G152)/60),2))</f>
        <v/>
      </c>
      <c r="I152" s="17" t="n"/>
      <c r="J152" s="17" t="n"/>
      <c r="K152" s="24">
        <f>IF(A152="","",IF(OR(YEAR(A152)&lt;&gt;YEAR(Stammdaten!$B$8),MONTH(A152)&lt;&gt;MONTH(Stammdaten!$B$8)),"⚠ anderer Monat",IF(OR(AND(E152&lt;&gt;"",F152=""),AND(E152="",F152&lt;&gt;"")),"⚠ Zeit unvollständig",IF(AND(E152&lt;&gt;"",F152&lt;&gt;"",COUNTIFS($A$5:$A$154,A152,$E$5:$E$154,"&lt;"&amp;F152,$F$5:$F$154,"&gt;"&amp;E152)&gt;1),"⚠ Überschneidung","✓"))))</f>
        <v/>
      </c>
      <c r="L152" s="28">
        <f>IF(AND(A152&lt;&gt;"",I152&lt;&gt;""),A152,"")</f>
        <v/>
      </c>
    </row>
    <row r="153">
      <c r="A153" s="23" t="n"/>
      <c r="B153" s="24">
        <f>IF(A153="","",CHOOSE(WEEKDAY(A153,2),"Mo","Di","Mi","Do","Fr","Sa","So"))</f>
        <v/>
      </c>
      <c r="C153" s="17" t="n"/>
      <c r="D153" s="17" t="n"/>
      <c r="E153" s="25" t="n"/>
      <c r="F153" s="25" t="n"/>
      <c r="G153" s="26" t="n"/>
      <c r="H153" s="27">
        <f>IF(OR(E153="",F153=""),"",ROUND(MAX(0,MOD(F153-E153,1)*24-N(G153)/60),2))</f>
        <v/>
      </c>
      <c r="I153" s="17" t="n"/>
      <c r="J153" s="17" t="n"/>
      <c r="K153" s="24">
        <f>IF(A153="","",IF(OR(YEAR(A153)&lt;&gt;YEAR(Stammdaten!$B$8),MONTH(A153)&lt;&gt;MONTH(Stammdaten!$B$8)),"⚠ anderer Monat",IF(OR(AND(E153&lt;&gt;"",F153=""),AND(E153="",F153&lt;&gt;"")),"⚠ Zeit unvollständig",IF(AND(E153&lt;&gt;"",F153&lt;&gt;"",COUNTIFS($A$5:$A$154,A153,$E$5:$E$154,"&lt;"&amp;F153,$F$5:$F$154,"&gt;"&amp;E153)&gt;1),"⚠ Überschneidung","✓"))))</f>
        <v/>
      </c>
      <c r="L153" s="28">
        <f>IF(AND(A153&lt;&gt;"",I153&lt;&gt;""),A153,"")</f>
        <v/>
      </c>
    </row>
    <row r="154">
      <c r="A154" s="23" t="n"/>
      <c r="B154" s="24">
        <f>IF(A154="","",CHOOSE(WEEKDAY(A154,2),"Mo","Di","Mi","Do","Fr","Sa","So"))</f>
        <v/>
      </c>
      <c r="C154" s="17" t="n"/>
      <c r="D154" s="17" t="n"/>
      <c r="E154" s="25" t="n"/>
      <c r="F154" s="25" t="n"/>
      <c r="G154" s="26" t="n"/>
      <c r="H154" s="27">
        <f>IF(OR(E154="",F154=""),"",ROUND(MAX(0,MOD(F154-E154,1)*24-N(G154)/60),2))</f>
        <v/>
      </c>
      <c r="I154" s="17" t="n"/>
      <c r="J154" s="17" t="n"/>
      <c r="K154" s="24">
        <f>IF(A154="","",IF(OR(YEAR(A154)&lt;&gt;YEAR(Stammdaten!$B$8),MONTH(A154)&lt;&gt;MONTH(Stammdaten!$B$8)),"⚠ anderer Monat",IF(OR(AND(E154&lt;&gt;"",F154=""),AND(E154="",F154&lt;&gt;"")),"⚠ Zeit unvollständig",IF(AND(E154&lt;&gt;"",F154&lt;&gt;"",COUNTIFS($A$5:$A$154,A154,$E$5:$E$154,"&lt;"&amp;F154,$F$5:$F$154,"&gt;"&amp;E154)&gt;1),"⚠ Überschneidung","✓"))))</f>
        <v/>
      </c>
      <c r="L154" s="28">
        <f>IF(AND(A154&lt;&gt;"",I154&lt;&gt;""),A154,"")</f>
        <v/>
      </c>
    </row>
  </sheetData>
  <autoFilter ref="A4:K154"/>
  <conditionalFormatting sqref="K5:K154">
    <cfRule type="expression" priority="1" dxfId="0">
      <formula>LEFT(K5,1)="⚠"</formula>
    </cfRule>
    <cfRule type="expression" priority="2" dxfId="1">
      <formula>K5="✓"</formula>
    </cfRule>
  </conditionalFormatting>
  <dataValidations count="2">
    <dataValidation sqref="C5:C154" showDropDown="0" showInputMessage="0" showErrorMessage="0" allowBlank="1" errorTitle="Unbekanntes Objekt" error="Bitte ein Objekt aus dem Tab „Stammdaten“ wählen." type="list" errorStyle="warning">
      <formula1>=OBJ_Liste</formula1>
    </dataValidation>
    <dataValidation sqref="I5:I154" showDropDown="0" showInputMessage="0" showErrorMessage="0" allowBlank="1" type="list">
      <formula1>"Urlaub,Krankheit,Feiertag,Schulung,Sonstiges"</formula1>
    </dataValidation>
  </dataValidations>
  <hyperlinks>
    <hyperlink xmlns:r="http://schemas.openxmlformats.org/officeDocument/2006/relationships" ref="J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2160"/>
    <outlinePr summaryBelow="1" summaryRight="1"/>
    <pageSetUpPr fitToPage="1"/>
  </sheetPr>
  <dimension ref="A1:G54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7" customWidth="1" min="2" max="2"/>
    <col width="17" customWidth="1" min="3" max="3"/>
    <col width="11" customWidth="1" min="4" max="4"/>
    <col width="16" customWidth="1" min="5" max="5"/>
    <col width="16" customWidth="1" min="6" max="6"/>
    <col width="12" customWidth="1" min="7" max="7"/>
  </cols>
  <sheetData>
    <row r="1">
      <c r="A1" s="1" t="inlineStr">
        <is>
          <t>Stundenzettel – Monatsübersicht</t>
        </is>
      </c>
    </row>
    <row r="3">
      <c r="A3" s="18" t="inlineStr">
        <is>
          <t>Name:</t>
        </is>
      </c>
      <c r="B3" s="29">
        <f>Stammdaten!B4</f>
        <v/>
      </c>
      <c r="D3" s="18" t="inlineStr">
        <is>
          <t>Monat:</t>
        </is>
      </c>
      <c r="E3" s="30">
        <f>Stammdaten!B8</f>
        <v/>
      </c>
    </row>
    <row r="4">
      <c r="A4" s="18" t="inlineStr">
        <is>
          <t>Personalnummer:</t>
        </is>
      </c>
      <c r="B4" s="29">
        <f>Stammdaten!B5</f>
        <v/>
      </c>
      <c r="D4" s="18" t="inlineStr">
        <is>
          <t>Wochenstunden (Soll):</t>
        </is>
      </c>
      <c r="E4" s="31">
        <f>Stammdaten!B6</f>
        <v/>
      </c>
    </row>
    <row r="7" ht="28" customHeight="1">
      <c r="A7" s="22" t="inlineStr">
        <is>
          <t>Datum</t>
        </is>
      </c>
      <c r="B7" s="22" t="inlineStr">
        <is>
          <t>Tag</t>
        </is>
      </c>
      <c r="C7" s="22" t="inlineStr">
        <is>
          <t>Arbeitszeit (Std.)</t>
        </is>
      </c>
      <c r="D7" s="22" t="inlineStr">
        <is>
          <t>Einsätze</t>
        </is>
      </c>
      <c r="E7" s="22" t="inlineStr">
        <is>
          <t>Abwesenheit</t>
        </is>
      </c>
      <c r="F7" s="22" t="inlineStr">
        <is>
          <t>Gutschrift (Std.)</t>
        </is>
      </c>
      <c r="G7" s="22" t="inlineStr">
        <is>
          <t>Soll (Std.)</t>
        </is>
      </c>
    </row>
    <row r="8">
      <c r="A8" s="32">
        <f>IF(MONTH(Stammdaten!$B$8+0)=MONTH(Stammdaten!$B$8),Stammdaten!$B$8+0,"")</f>
        <v/>
      </c>
      <c r="B8" s="24">
        <f>IF(A8="","",CHOOSE(WEEKDAY(A8,2),"Mo","Di","Mi","Do","Fr","Sa","So"))</f>
        <v/>
      </c>
      <c r="C8" s="33">
        <f>IF(A8="","",SUMIFS(Zeiterfassung!$H$5:$H$154,Zeiterfassung!$A$5:$A$154,A8))</f>
        <v/>
      </c>
      <c r="D8" s="34">
        <f>IF(A8="","",COUNTIFS(Zeiterfassung!$A$5:$A$154,A8,Zeiterfassung!$H$5:$H$154,"&gt;0"))</f>
        <v/>
      </c>
      <c r="E8" s="24">
        <f>IF(A8="","",IFERROR(INDEX(Zeiterfassung!$I$5:$I$154,MATCH(A8,Zeiterfassung!$L$5:$L$154,0)),""))</f>
        <v/>
      </c>
      <c r="F8" s="33">
        <f>IF(OR(A8="",E8=""),"",IF(WEEKDAY(A8,2)&lt;=5,Stammdaten!$B$9,0))</f>
        <v/>
      </c>
      <c r="G8" s="33">
        <f>IF(A8="","",IF(WEEKDAY(A8,2)&lt;=5,Stammdaten!$B$9,0))</f>
        <v/>
      </c>
    </row>
    <row r="9">
      <c r="A9" s="32">
        <f>IF(MONTH(Stammdaten!$B$8+1)=MONTH(Stammdaten!$B$8),Stammdaten!$B$8+1,"")</f>
        <v/>
      </c>
      <c r="B9" s="24">
        <f>IF(A9="","",CHOOSE(WEEKDAY(A9,2),"Mo","Di","Mi","Do","Fr","Sa","So"))</f>
        <v/>
      </c>
      <c r="C9" s="33">
        <f>IF(A9="","",SUMIFS(Zeiterfassung!$H$5:$H$154,Zeiterfassung!$A$5:$A$154,A9))</f>
        <v/>
      </c>
      <c r="D9" s="34">
        <f>IF(A9="","",COUNTIFS(Zeiterfassung!$A$5:$A$154,A9,Zeiterfassung!$H$5:$H$154,"&gt;0"))</f>
        <v/>
      </c>
      <c r="E9" s="24">
        <f>IF(A9="","",IFERROR(INDEX(Zeiterfassung!$I$5:$I$154,MATCH(A9,Zeiterfassung!$L$5:$L$154,0)),""))</f>
        <v/>
      </c>
      <c r="F9" s="33">
        <f>IF(OR(A9="",E9=""),"",IF(WEEKDAY(A9,2)&lt;=5,Stammdaten!$B$9,0))</f>
        <v/>
      </c>
      <c r="G9" s="33">
        <f>IF(A9="","",IF(WEEKDAY(A9,2)&lt;=5,Stammdaten!$B$9,0))</f>
        <v/>
      </c>
    </row>
    <row r="10">
      <c r="A10" s="32">
        <f>IF(MONTH(Stammdaten!$B$8+2)=MONTH(Stammdaten!$B$8),Stammdaten!$B$8+2,"")</f>
        <v/>
      </c>
      <c r="B10" s="24">
        <f>IF(A10="","",CHOOSE(WEEKDAY(A10,2),"Mo","Di","Mi","Do","Fr","Sa","So"))</f>
        <v/>
      </c>
      <c r="C10" s="33">
        <f>IF(A10="","",SUMIFS(Zeiterfassung!$H$5:$H$154,Zeiterfassung!$A$5:$A$154,A10))</f>
        <v/>
      </c>
      <c r="D10" s="34">
        <f>IF(A10="","",COUNTIFS(Zeiterfassung!$A$5:$A$154,A10,Zeiterfassung!$H$5:$H$154,"&gt;0"))</f>
        <v/>
      </c>
      <c r="E10" s="24">
        <f>IF(A10="","",IFERROR(INDEX(Zeiterfassung!$I$5:$I$154,MATCH(A10,Zeiterfassung!$L$5:$L$154,0)),""))</f>
        <v/>
      </c>
      <c r="F10" s="33">
        <f>IF(OR(A10="",E10=""),"",IF(WEEKDAY(A10,2)&lt;=5,Stammdaten!$B$9,0))</f>
        <v/>
      </c>
      <c r="G10" s="33">
        <f>IF(A10="","",IF(WEEKDAY(A10,2)&lt;=5,Stammdaten!$B$9,0))</f>
        <v/>
      </c>
    </row>
    <row r="11">
      <c r="A11" s="32">
        <f>IF(MONTH(Stammdaten!$B$8+3)=MONTH(Stammdaten!$B$8),Stammdaten!$B$8+3,"")</f>
        <v/>
      </c>
      <c r="B11" s="24">
        <f>IF(A11="","",CHOOSE(WEEKDAY(A11,2),"Mo","Di","Mi","Do","Fr","Sa","So"))</f>
        <v/>
      </c>
      <c r="C11" s="33">
        <f>IF(A11="","",SUMIFS(Zeiterfassung!$H$5:$H$154,Zeiterfassung!$A$5:$A$154,A11))</f>
        <v/>
      </c>
      <c r="D11" s="34">
        <f>IF(A11="","",COUNTIFS(Zeiterfassung!$A$5:$A$154,A11,Zeiterfassung!$H$5:$H$154,"&gt;0"))</f>
        <v/>
      </c>
      <c r="E11" s="24">
        <f>IF(A11="","",IFERROR(INDEX(Zeiterfassung!$I$5:$I$154,MATCH(A11,Zeiterfassung!$L$5:$L$154,0)),""))</f>
        <v/>
      </c>
      <c r="F11" s="33">
        <f>IF(OR(A11="",E11=""),"",IF(WEEKDAY(A11,2)&lt;=5,Stammdaten!$B$9,0))</f>
        <v/>
      </c>
      <c r="G11" s="33">
        <f>IF(A11="","",IF(WEEKDAY(A11,2)&lt;=5,Stammdaten!$B$9,0))</f>
        <v/>
      </c>
    </row>
    <row r="12">
      <c r="A12" s="32">
        <f>IF(MONTH(Stammdaten!$B$8+4)=MONTH(Stammdaten!$B$8),Stammdaten!$B$8+4,"")</f>
        <v/>
      </c>
      <c r="B12" s="24">
        <f>IF(A12="","",CHOOSE(WEEKDAY(A12,2),"Mo","Di","Mi","Do","Fr","Sa","So"))</f>
        <v/>
      </c>
      <c r="C12" s="33">
        <f>IF(A12="","",SUMIFS(Zeiterfassung!$H$5:$H$154,Zeiterfassung!$A$5:$A$154,A12))</f>
        <v/>
      </c>
      <c r="D12" s="34">
        <f>IF(A12="","",COUNTIFS(Zeiterfassung!$A$5:$A$154,A12,Zeiterfassung!$H$5:$H$154,"&gt;0"))</f>
        <v/>
      </c>
      <c r="E12" s="24">
        <f>IF(A12="","",IFERROR(INDEX(Zeiterfassung!$I$5:$I$154,MATCH(A12,Zeiterfassung!$L$5:$L$154,0)),""))</f>
        <v/>
      </c>
      <c r="F12" s="33">
        <f>IF(OR(A12="",E12=""),"",IF(WEEKDAY(A12,2)&lt;=5,Stammdaten!$B$9,0))</f>
        <v/>
      </c>
      <c r="G12" s="33">
        <f>IF(A12="","",IF(WEEKDAY(A12,2)&lt;=5,Stammdaten!$B$9,0))</f>
        <v/>
      </c>
    </row>
    <row r="13">
      <c r="A13" s="32">
        <f>IF(MONTH(Stammdaten!$B$8+5)=MONTH(Stammdaten!$B$8),Stammdaten!$B$8+5,"")</f>
        <v/>
      </c>
      <c r="B13" s="24">
        <f>IF(A13="","",CHOOSE(WEEKDAY(A13,2),"Mo","Di","Mi","Do","Fr","Sa","So"))</f>
        <v/>
      </c>
      <c r="C13" s="33">
        <f>IF(A13="","",SUMIFS(Zeiterfassung!$H$5:$H$154,Zeiterfassung!$A$5:$A$154,A13))</f>
        <v/>
      </c>
      <c r="D13" s="34">
        <f>IF(A13="","",COUNTIFS(Zeiterfassung!$A$5:$A$154,A13,Zeiterfassung!$H$5:$H$154,"&gt;0"))</f>
        <v/>
      </c>
      <c r="E13" s="24">
        <f>IF(A13="","",IFERROR(INDEX(Zeiterfassung!$I$5:$I$154,MATCH(A13,Zeiterfassung!$L$5:$L$154,0)),""))</f>
        <v/>
      </c>
      <c r="F13" s="33">
        <f>IF(OR(A13="",E13=""),"",IF(WEEKDAY(A13,2)&lt;=5,Stammdaten!$B$9,0))</f>
        <v/>
      </c>
      <c r="G13" s="33">
        <f>IF(A13="","",IF(WEEKDAY(A13,2)&lt;=5,Stammdaten!$B$9,0))</f>
        <v/>
      </c>
    </row>
    <row r="14">
      <c r="A14" s="32">
        <f>IF(MONTH(Stammdaten!$B$8+6)=MONTH(Stammdaten!$B$8),Stammdaten!$B$8+6,"")</f>
        <v/>
      </c>
      <c r="B14" s="24">
        <f>IF(A14="","",CHOOSE(WEEKDAY(A14,2),"Mo","Di","Mi","Do","Fr","Sa","So"))</f>
        <v/>
      </c>
      <c r="C14" s="33">
        <f>IF(A14="","",SUMIFS(Zeiterfassung!$H$5:$H$154,Zeiterfassung!$A$5:$A$154,A14))</f>
        <v/>
      </c>
      <c r="D14" s="34">
        <f>IF(A14="","",COUNTIFS(Zeiterfassung!$A$5:$A$154,A14,Zeiterfassung!$H$5:$H$154,"&gt;0"))</f>
        <v/>
      </c>
      <c r="E14" s="24">
        <f>IF(A14="","",IFERROR(INDEX(Zeiterfassung!$I$5:$I$154,MATCH(A14,Zeiterfassung!$L$5:$L$154,0)),""))</f>
        <v/>
      </c>
      <c r="F14" s="33">
        <f>IF(OR(A14="",E14=""),"",IF(WEEKDAY(A14,2)&lt;=5,Stammdaten!$B$9,0))</f>
        <v/>
      </c>
      <c r="G14" s="33">
        <f>IF(A14="","",IF(WEEKDAY(A14,2)&lt;=5,Stammdaten!$B$9,0))</f>
        <v/>
      </c>
    </row>
    <row r="15">
      <c r="A15" s="32">
        <f>IF(MONTH(Stammdaten!$B$8+7)=MONTH(Stammdaten!$B$8),Stammdaten!$B$8+7,"")</f>
        <v/>
      </c>
      <c r="B15" s="24">
        <f>IF(A15="","",CHOOSE(WEEKDAY(A15,2),"Mo","Di","Mi","Do","Fr","Sa","So"))</f>
        <v/>
      </c>
      <c r="C15" s="33">
        <f>IF(A15="","",SUMIFS(Zeiterfassung!$H$5:$H$154,Zeiterfassung!$A$5:$A$154,A15))</f>
        <v/>
      </c>
      <c r="D15" s="34">
        <f>IF(A15="","",COUNTIFS(Zeiterfassung!$A$5:$A$154,A15,Zeiterfassung!$H$5:$H$154,"&gt;0"))</f>
        <v/>
      </c>
      <c r="E15" s="24">
        <f>IF(A15="","",IFERROR(INDEX(Zeiterfassung!$I$5:$I$154,MATCH(A15,Zeiterfassung!$L$5:$L$154,0)),""))</f>
        <v/>
      </c>
      <c r="F15" s="33">
        <f>IF(OR(A15="",E15=""),"",IF(WEEKDAY(A15,2)&lt;=5,Stammdaten!$B$9,0))</f>
        <v/>
      </c>
      <c r="G15" s="33">
        <f>IF(A15="","",IF(WEEKDAY(A15,2)&lt;=5,Stammdaten!$B$9,0))</f>
        <v/>
      </c>
    </row>
    <row r="16">
      <c r="A16" s="32">
        <f>IF(MONTH(Stammdaten!$B$8+8)=MONTH(Stammdaten!$B$8),Stammdaten!$B$8+8,"")</f>
        <v/>
      </c>
      <c r="B16" s="24">
        <f>IF(A16="","",CHOOSE(WEEKDAY(A16,2),"Mo","Di","Mi","Do","Fr","Sa","So"))</f>
        <v/>
      </c>
      <c r="C16" s="33">
        <f>IF(A16="","",SUMIFS(Zeiterfassung!$H$5:$H$154,Zeiterfassung!$A$5:$A$154,A16))</f>
        <v/>
      </c>
      <c r="D16" s="34">
        <f>IF(A16="","",COUNTIFS(Zeiterfassung!$A$5:$A$154,A16,Zeiterfassung!$H$5:$H$154,"&gt;0"))</f>
        <v/>
      </c>
      <c r="E16" s="24">
        <f>IF(A16="","",IFERROR(INDEX(Zeiterfassung!$I$5:$I$154,MATCH(A16,Zeiterfassung!$L$5:$L$154,0)),""))</f>
        <v/>
      </c>
      <c r="F16" s="33">
        <f>IF(OR(A16="",E16=""),"",IF(WEEKDAY(A16,2)&lt;=5,Stammdaten!$B$9,0))</f>
        <v/>
      </c>
      <c r="G16" s="33">
        <f>IF(A16="","",IF(WEEKDAY(A16,2)&lt;=5,Stammdaten!$B$9,0))</f>
        <v/>
      </c>
    </row>
    <row r="17">
      <c r="A17" s="32">
        <f>IF(MONTH(Stammdaten!$B$8+9)=MONTH(Stammdaten!$B$8),Stammdaten!$B$8+9,"")</f>
        <v/>
      </c>
      <c r="B17" s="24">
        <f>IF(A17="","",CHOOSE(WEEKDAY(A17,2),"Mo","Di","Mi","Do","Fr","Sa","So"))</f>
        <v/>
      </c>
      <c r="C17" s="33">
        <f>IF(A17="","",SUMIFS(Zeiterfassung!$H$5:$H$154,Zeiterfassung!$A$5:$A$154,A17))</f>
        <v/>
      </c>
      <c r="D17" s="34">
        <f>IF(A17="","",COUNTIFS(Zeiterfassung!$A$5:$A$154,A17,Zeiterfassung!$H$5:$H$154,"&gt;0"))</f>
        <v/>
      </c>
      <c r="E17" s="24">
        <f>IF(A17="","",IFERROR(INDEX(Zeiterfassung!$I$5:$I$154,MATCH(A17,Zeiterfassung!$L$5:$L$154,0)),""))</f>
        <v/>
      </c>
      <c r="F17" s="33">
        <f>IF(OR(A17="",E17=""),"",IF(WEEKDAY(A17,2)&lt;=5,Stammdaten!$B$9,0))</f>
        <v/>
      </c>
      <c r="G17" s="33">
        <f>IF(A17="","",IF(WEEKDAY(A17,2)&lt;=5,Stammdaten!$B$9,0))</f>
        <v/>
      </c>
    </row>
    <row r="18">
      <c r="A18" s="32">
        <f>IF(MONTH(Stammdaten!$B$8+10)=MONTH(Stammdaten!$B$8),Stammdaten!$B$8+10,"")</f>
        <v/>
      </c>
      <c r="B18" s="24">
        <f>IF(A18="","",CHOOSE(WEEKDAY(A18,2),"Mo","Di","Mi","Do","Fr","Sa","So"))</f>
        <v/>
      </c>
      <c r="C18" s="33">
        <f>IF(A18="","",SUMIFS(Zeiterfassung!$H$5:$H$154,Zeiterfassung!$A$5:$A$154,A18))</f>
        <v/>
      </c>
      <c r="D18" s="34">
        <f>IF(A18="","",COUNTIFS(Zeiterfassung!$A$5:$A$154,A18,Zeiterfassung!$H$5:$H$154,"&gt;0"))</f>
        <v/>
      </c>
      <c r="E18" s="24">
        <f>IF(A18="","",IFERROR(INDEX(Zeiterfassung!$I$5:$I$154,MATCH(A18,Zeiterfassung!$L$5:$L$154,0)),""))</f>
        <v/>
      </c>
      <c r="F18" s="33">
        <f>IF(OR(A18="",E18=""),"",IF(WEEKDAY(A18,2)&lt;=5,Stammdaten!$B$9,0))</f>
        <v/>
      </c>
      <c r="G18" s="33">
        <f>IF(A18="","",IF(WEEKDAY(A18,2)&lt;=5,Stammdaten!$B$9,0))</f>
        <v/>
      </c>
    </row>
    <row r="19">
      <c r="A19" s="32">
        <f>IF(MONTH(Stammdaten!$B$8+11)=MONTH(Stammdaten!$B$8),Stammdaten!$B$8+11,"")</f>
        <v/>
      </c>
      <c r="B19" s="24">
        <f>IF(A19="","",CHOOSE(WEEKDAY(A19,2),"Mo","Di","Mi","Do","Fr","Sa","So"))</f>
        <v/>
      </c>
      <c r="C19" s="33">
        <f>IF(A19="","",SUMIFS(Zeiterfassung!$H$5:$H$154,Zeiterfassung!$A$5:$A$154,A19))</f>
        <v/>
      </c>
      <c r="D19" s="34">
        <f>IF(A19="","",COUNTIFS(Zeiterfassung!$A$5:$A$154,A19,Zeiterfassung!$H$5:$H$154,"&gt;0"))</f>
        <v/>
      </c>
      <c r="E19" s="24">
        <f>IF(A19="","",IFERROR(INDEX(Zeiterfassung!$I$5:$I$154,MATCH(A19,Zeiterfassung!$L$5:$L$154,0)),""))</f>
        <v/>
      </c>
      <c r="F19" s="33">
        <f>IF(OR(A19="",E19=""),"",IF(WEEKDAY(A19,2)&lt;=5,Stammdaten!$B$9,0))</f>
        <v/>
      </c>
      <c r="G19" s="33">
        <f>IF(A19="","",IF(WEEKDAY(A19,2)&lt;=5,Stammdaten!$B$9,0))</f>
        <v/>
      </c>
    </row>
    <row r="20">
      <c r="A20" s="32">
        <f>IF(MONTH(Stammdaten!$B$8+12)=MONTH(Stammdaten!$B$8),Stammdaten!$B$8+12,"")</f>
        <v/>
      </c>
      <c r="B20" s="24">
        <f>IF(A20="","",CHOOSE(WEEKDAY(A20,2),"Mo","Di","Mi","Do","Fr","Sa","So"))</f>
        <v/>
      </c>
      <c r="C20" s="33">
        <f>IF(A20="","",SUMIFS(Zeiterfassung!$H$5:$H$154,Zeiterfassung!$A$5:$A$154,A20))</f>
        <v/>
      </c>
      <c r="D20" s="34">
        <f>IF(A20="","",COUNTIFS(Zeiterfassung!$A$5:$A$154,A20,Zeiterfassung!$H$5:$H$154,"&gt;0"))</f>
        <v/>
      </c>
      <c r="E20" s="24">
        <f>IF(A20="","",IFERROR(INDEX(Zeiterfassung!$I$5:$I$154,MATCH(A20,Zeiterfassung!$L$5:$L$154,0)),""))</f>
        <v/>
      </c>
      <c r="F20" s="33">
        <f>IF(OR(A20="",E20=""),"",IF(WEEKDAY(A20,2)&lt;=5,Stammdaten!$B$9,0))</f>
        <v/>
      </c>
      <c r="G20" s="33">
        <f>IF(A20="","",IF(WEEKDAY(A20,2)&lt;=5,Stammdaten!$B$9,0))</f>
        <v/>
      </c>
    </row>
    <row r="21">
      <c r="A21" s="32">
        <f>IF(MONTH(Stammdaten!$B$8+13)=MONTH(Stammdaten!$B$8),Stammdaten!$B$8+13,"")</f>
        <v/>
      </c>
      <c r="B21" s="24">
        <f>IF(A21="","",CHOOSE(WEEKDAY(A21,2),"Mo","Di","Mi","Do","Fr","Sa","So"))</f>
        <v/>
      </c>
      <c r="C21" s="33">
        <f>IF(A21="","",SUMIFS(Zeiterfassung!$H$5:$H$154,Zeiterfassung!$A$5:$A$154,A21))</f>
        <v/>
      </c>
      <c r="D21" s="34">
        <f>IF(A21="","",COUNTIFS(Zeiterfassung!$A$5:$A$154,A21,Zeiterfassung!$H$5:$H$154,"&gt;0"))</f>
        <v/>
      </c>
      <c r="E21" s="24">
        <f>IF(A21="","",IFERROR(INDEX(Zeiterfassung!$I$5:$I$154,MATCH(A21,Zeiterfassung!$L$5:$L$154,0)),""))</f>
        <v/>
      </c>
      <c r="F21" s="33">
        <f>IF(OR(A21="",E21=""),"",IF(WEEKDAY(A21,2)&lt;=5,Stammdaten!$B$9,0))</f>
        <v/>
      </c>
      <c r="G21" s="33">
        <f>IF(A21="","",IF(WEEKDAY(A21,2)&lt;=5,Stammdaten!$B$9,0))</f>
        <v/>
      </c>
    </row>
    <row r="22">
      <c r="A22" s="32">
        <f>IF(MONTH(Stammdaten!$B$8+14)=MONTH(Stammdaten!$B$8),Stammdaten!$B$8+14,"")</f>
        <v/>
      </c>
      <c r="B22" s="24">
        <f>IF(A22="","",CHOOSE(WEEKDAY(A22,2),"Mo","Di","Mi","Do","Fr","Sa","So"))</f>
        <v/>
      </c>
      <c r="C22" s="33">
        <f>IF(A22="","",SUMIFS(Zeiterfassung!$H$5:$H$154,Zeiterfassung!$A$5:$A$154,A22))</f>
        <v/>
      </c>
      <c r="D22" s="34">
        <f>IF(A22="","",COUNTIFS(Zeiterfassung!$A$5:$A$154,A22,Zeiterfassung!$H$5:$H$154,"&gt;0"))</f>
        <v/>
      </c>
      <c r="E22" s="24">
        <f>IF(A22="","",IFERROR(INDEX(Zeiterfassung!$I$5:$I$154,MATCH(A22,Zeiterfassung!$L$5:$L$154,0)),""))</f>
        <v/>
      </c>
      <c r="F22" s="33">
        <f>IF(OR(A22="",E22=""),"",IF(WEEKDAY(A22,2)&lt;=5,Stammdaten!$B$9,0))</f>
        <v/>
      </c>
      <c r="G22" s="33">
        <f>IF(A22="","",IF(WEEKDAY(A22,2)&lt;=5,Stammdaten!$B$9,0))</f>
        <v/>
      </c>
    </row>
    <row r="23">
      <c r="A23" s="32">
        <f>IF(MONTH(Stammdaten!$B$8+15)=MONTH(Stammdaten!$B$8),Stammdaten!$B$8+15,"")</f>
        <v/>
      </c>
      <c r="B23" s="24">
        <f>IF(A23="","",CHOOSE(WEEKDAY(A23,2),"Mo","Di","Mi","Do","Fr","Sa","So"))</f>
        <v/>
      </c>
      <c r="C23" s="33">
        <f>IF(A23="","",SUMIFS(Zeiterfassung!$H$5:$H$154,Zeiterfassung!$A$5:$A$154,A23))</f>
        <v/>
      </c>
      <c r="D23" s="34">
        <f>IF(A23="","",COUNTIFS(Zeiterfassung!$A$5:$A$154,A23,Zeiterfassung!$H$5:$H$154,"&gt;0"))</f>
        <v/>
      </c>
      <c r="E23" s="24">
        <f>IF(A23="","",IFERROR(INDEX(Zeiterfassung!$I$5:$I$154,MATCH(A23,Zeiterfassung!$L$5:$L$154,0)),""))</f>
        <v/>
      </c>
      <c r="F23" s="33">
        <f>IF(OR(A23="",E23=""),"",IF(WEEKDAY(A23,2)&lt;=5,Stammdaten!$B$9,0))</f>
        <v/>
      </c>
      <c r="G23" s="33">
        <f>IF(A23="","",IF(WEEKDAY(A23,2)&lt;=5,Stammdaten!$B$9,0))</f>
        <v/>
      </c>
    </row>
    <row r="24">
      <c r="A24" s="32">
        <f>IF(MONTH(Stammdaten!$B$8+16)=MONTH(Stammdaten!$B$8),Stammdaten!$B$8+16,"")</f>
        <v/>
      </c>
      <c r="B24" s="24">
        <f>IF(A24="","",CHOOSE(WEEKDAY(A24,2),"Mo","Di","Mi","Do","Fr","Sa","So"))</f>
        <v/>
      </c>
      <c r="C24" s="33">
        <f>IF(A24="","",SUMIFS(Zeiterfassung!$H$5:$H$154,Zeiterfassung!$A$5:$A$154,A24))</f>
        <v/>
      </c>
      <c r="D24" s="34">
        <f>IF(A24="","",COUNTIFS(Zeiterfassung!$A$5:$A$154,A24,Zeiterfassung!$H$5:$H$154,"&gt;0"))</f>
        <v/>
      </c>
      <c r="E24" s="24">
        <f>IF(A24="","",IFERROR(INDEX(Zeiterfassung!$I$5:$I$154,MATCH(A24,Zeiterfassung!$L$5:$L$154,0)),""))</f>
        <v/>
      </c>
      <c r="F24" s="33">
        <f>IF(OR(A24="",E24=""),"",IF(WEEKDAY(A24,2)&lt;=5,Stammdaten!$B$9,0))</f>
        <v/>
      </c>
      <c r="G24" s="33">
        <f>IF(A24="","",IF(WEEKDAY(A24,2)&lt;=5,Stammdaten!$B$9,0))</f>
        <v/>
      </c>
    </row>
    <row r="25">
      <c r="A25" s="32">
        <f>IF(MONTH(Stammdaten!$B$8+17)=MONTH(Stammdaten!$B$8),Stammdaten!$B$8+17,"")</f>
        <v/>
      </c>
      <c r="B25" s="24">
        <f>IF(A25="","",CHOOSE(WEEKDAY(A25,2),"Mo","Di","Mi","Do","Fr","Sa","So"))</f>
        <v/>
      </c>
      <c r="C25" s="33">
        <f>IF(A25="","",SUMIFS(Zeiterfassung!$H$5:$H$154,Zeiterfassung!$A$5:$A$154,A25))</f>
        <v/>
      </c>
      <c r="D25" s="34">
        <f>IF(A25="","",COUNTIFS(Zeiterfassung!$A$5:$A$154,A25,Zeiterfassung!$H$5:$H$154,"&gt;0"))</f>
        <v/>
      </c>
      <c r="E25" s="24">
        <f>IF(A25="","",IFERROR(INDEX(Zeiterfassung!$I$5:$I$154,MATCH(A25,Zeiterfassung!$L$5:$L$154,0)),""))</f>
        <v/>
      </c>
      <c r="F25" s="33">
        <f>IF(OR(A25="",E25=""),"",IF(WEEKDAY(A25,2)&lt;=5,Stammdaten!$B$9,0))</f>
        <v/>
      </c>
      <c r="G25" s="33">
        <f>IF(A25="","",IF(WEEKDAY(A25,2)&lt;=5,Stammdaten!$B$9,0))</f>
        <v/>
      </c>
    </row>
    <row r="26">
      <c r="A26" s="32">
        <f>IF(MONTH(Stammdaten!$B$8+18)=MONTH(Stammdaten!$B$8),Stammdaten!$B$8+18,"")</f>
        <v/>
      </c>
      <c r="B26" s="24">
        <f>IF(A26="","",CHOOSE(WEEKDAY(A26,2),"Mo","Di","Mi","Do","Fr","Sa","So"))</f>
        <v/>
      </c>
      <c r="C26" s="33">
        <f>IF(A26="","",SUMIFS(Zeiterfassung!$H$5:$H$154,Zeiterfassung!$A$5:$A$154,A26))</f>
        <v/>
      </c>
      <c r="D26" s="34">
        <f>IF(A26="","",COUNTIFS(Zeiterfassung!$A$5:$A$154,A26,Zeiterfassung!$H$5:$H$154,"&gt;0"))</f>
        <v/>
      </c>
      <c r="E26" s="24">
        <f>IF(A26="","",IFERROR(INDEX(Zeiterfassung!$I$5:$I$154,MATCH(A26,Zeiterfassung!$L$5:$L$154,0)),""))</f>
        <v/>
      </c>
      <c r="F26" s="33">
        <f>IF(OR(A26="",E26=""),"",IF(WEEKDAY(A26,2)&lt;=5,Stammdaten!$B$9,0))</f>
        <v/>
      </c>
      <c r="G26" s="33">
        <f>IF(A26="","",IF(WEEKDAY(A26,2)&lt;=5,Stammdaten!$B$9,0))</f>
        <v/>
      </c>
    </row>
    <row r="27">
      <c r="A27" s="32">
        <f>IF(MONTH(Stammdaten!$B$8+19)=MONTH(Stammdaten!$B$8),Stammdaten!$B$8+19,"")</f>
        <v/>
      </c>
      <c r="B27" s="24">
        <f>IF(A27="","",CHOOSE(WEEKDAY(A27,2),"Mo","Di","Mi","Do","Fr","Sa","So"))</f>
        <v/>
      </c>
      <c r="C27" s="33">
        <f>IF(A27="","",SUMIFS(Zeiterfassung!$H$5:$H$154,Zeiterfassung!$A$5:$A$154,A27))</f>
        <v/>
      </c>
      <c r="D27" s="34">
        <f>IF(A27="","",COUNTIFS(Zeiterfassung!$A$5:$A$154,A27,Zeiterfassung!$H$5:$H$154,"&gt;0"))</f>
        <v/>
      </c>
      <c r="E27" s="24">
        <f>IF(A27="","",IFERROR(INDEX(Zeiterfassung!$I$5:$I$154,MATCH(A27,Zeiterfassung!$L$5:$L$154,0)),""))</f>
        <v/>
      </c>
      <c r="F27" s="33">
        <f>IF(OR(A27="",E27=""),"",IF(WEEKDAY(A27,2)&lt;=5,Stammdaten!$B$9,0))</f>
        <v/>
      </c>
      <c r="G27" s="33">
        <f>IF(A27="","",IF(WEEKDAY(A27,2)&lt;=5,Stammdaten!$B$9,0))</f>
        <v/>
      </c>
    </row>
    <row r="28">
      <c r="A28" s="32">
        <f>IF(MONTH(Stammdaten!$B$8+20)=MONTH(Stammdaten!$B$8),Stammdaten!$B$8+20,"")</f>
        <v/>
      </c>
      <c r="B28" s="24">
        <f>IF(A28="","",CHOOSE(WEEKDAY(A28,2),"Mo","Di","Mi","Do","Fr","Sa","So"))</f>
        <v/>
      </c>
      <c r="C28" s="33">
        <f>IF(A28="","",SUMIFS(Zeiterfassung!$H$5:$H$154,Zeiterfassung!$A$5:$A$154,A28))</f>
        <v/>
      </c>
      <c r="D28" s="34">
        <f>IF(A28="","",COUNTIFS(Zeiterfassung!$A$5:$A$154,A28,Zeiterfassung!$H$5:$H$154,"&gt;0"))</f>
        <v/>
      </c>
      <c r="E28" s="24">
        <f>IF(A28="","",IFERROR(INDEX(Zeiterfassung!$I$5:$I$154,MATCH(A28,Zeiterfassung!$L$5:$L$154,0)),""))</f>
        <v/>
      </c>
      <c r="F28" s="33">
        <f>IF(OR(A28="",E28=""),"",IF(WEEKDAY(A28,2)&lt;=5,Stammdaten!$B$9,0))</f>
        <v/>
      </c>
      <c r="G28" s="33">
        <f>IF(A28="","",IF(WEEKDAY(A28,2)&lt;=5,Stammdaten!$B$9,0))</f>
        <v/>
      </c>
    </row>
    <row r="29">
      <c r="A29" s="32">
        <f>IF(MONTH(Stammdaten!$B$8+21)=MONTH(Stammdaten!$B$8),Stammdaten!$B$8+21,"")</f>
        <v/>
      </c>
      <c r="B29" s="24">
        <f>IF(A29="","",CHOOSE(WEEKDAY(A29,2),"Mo","Di","Mi","Do","Fr","Sa","So"))</f>
        <v/>
      </c>
      <c r="C29" s="33">
        <f>IF(A29="","",SUMIFS(Zeiterfassung!$H$5:$H$154,Zeiterfassung!$A$5:$A$154,A29))</f>
        <v/>
      </c>
      <c r="D29" s="34">
        <f>IF(A29="","",COUNTIFS(Zeiterfassung!$A$5:$A$154,A29,Zeiterfassung!$H$5:$H$154,"&gt;0"))</f>
        <v/>
      </c>
      <c r="E29" s="24">
        <f>IF(A29="","",IFERROR(INDEX(Zeiterfassung!$I$5:$I$154,MATCH(A29,Zeiterfassung!$L$5:$L$154,0)),""))</f>
        <v/>
      </c>
      <c r="F29" s="33">
        <f>IF(OR(A29="",E29=""),"",IF(WEEKDAY(A29,2)&lt;=5,Stammdaten!$B$9,0))</f>
        <v/>
      </c>
      <c r="G29" s="33">
        <f>IF(A29="","",IF(WEEKDAY(A29,2)&lt;=5,Stammdaten!$B$9,0))</f>
        <v/>
      </c>
    </row>
    <row r="30">
      <c r="A30" s="32">
        <f>IF(MONTH(Stammdaten!$B$8+22)=MONTH(Stammdaten!$B$8),Stammdaten!$B$8+22,"")</f>
        <v/>
      </c>
      <c r="B30" s="24">
        <f>IF(A30="","",CHOOSE(WEEKDAY(A30,2),"Mo","Di","Mi","Do","Fr","Sa","So"))</f>
        <v/>
      </c>
      <c r="C30" s="33">
        <f>IF(A30="","",SUMIFS(Zeiterfassung!$H$5:$H$154,Zeiterfassung!$A$5:$A$154,A30))</f>
        <v/>
      </c>
      <c r="D30" s="34">
        <f>IF(A30="","",COUNTIFS(Zeiterfassung!$A$5:$A$154,A30,Zeiterfassung!$H$5:$H$154,"&gt;0"))</f>
        <v/>
      </c>
      <c r="E30" s="24">
        <f>IF(A30="","",IFERROR(INDEX(Zeiterfassung!$I$5:$I$154,MATCH(A30,Zeiterfassung!$L$5:$L$154,0)),""))</f>
        <v/>
      </c>
      <c r="F30" s="33">
        <f>IF(OR(A30="",E30=""),"",IF(WEEKDAY(A30,2)&lt;=5,Stammdaten!$B$9,0))</f>
        <v/>
      </c>
      <c r="G30" s="33">
        <f>IF(A30="","",IF(WEEKDAY(A30,2)&lt;=5,Stammdaten!$B$9,0))</f>
        <v/>
      </c>
    </row>
    <row r="31">
      <c r="A31" s="32">
        <f>IF(MONTH(Stammdaten!$B$8+23)=MONTH(Stammdaten!$B$8),Stammdaten!$B$8+23,"")</f>
        <v/>
      </c>
      <c r="B31" s="24">
        <f>IF(A31="","",CHOOSE(WEEKDAY(A31,2),"Mo","Di","Mi","Do","Fr","Sa","So"))</f>
        <v/>
      </c>
      <c r="C31" s="33">
        <f>IF(A31="","",SUMIFS(Zeiterfassung!$H$5:$H$154,Zeiterfassung!$A$5:$A$154,A31))</f>
        <v/>
      </c>
      <c r="D31" s="34">
        <f>IF(A31="","",COUNTIFS(Zeiterfassung!$A$5:$A$154,A31,Zeiterfassung!$H$5:$H$154,"&gt;0"))</f>
        <v/>
      </c>
      <c r="E31" s="24">
        <f>IF(A31="","",IFERROR(INDEX(Zeiterfassung!$I$5:$I$154,MATCH(A31,Zeiterfassung!$L$5:$L$154,0)),""))</f>
        <v/>
      </c>
      <c r="F31" s="33">
        <f>IF(OR(A31="",E31=""),"",IF(WEEKDAY(A31,2)&lt;=5,Stammdaten!$B$9,0))</f>
        <v/>
      </c>
      <c r="G31" s="33">
        <f>IF(A31="","",IF(WEEKDAY(A31,2)&lt;=5,Stammdaten!$B$9,0))</f>
        <v/>
      </c>
    </row>
    <row r="32">
      <c r="A32" s="32">
        <f>IF(MONTH(Stammdaten!$B$8+24)=MONTH(Stammdaten!$B$8),Stammdaten!$B$8+24,"")</f>
        <v/>
      </c>
      <c r="B32" s="24">
        <f>IF(A32="","",CHOOSE(WEEKDAY(A32,2),"Mo","Di","Mi","Do","Fr","Sa","So"))</f>
        <v/>
      </c>
      <c r="C32" s="33">
        <f>IF(A32="","",SUMIFS(Zeiterfassung!$H$5:$H$154,Zeiterfassung!$A$5:$A$154,A32))</f>
        <v/>
      </c>
      <c r="D32" s="34">
        <f>IF(A32="","",COUNTIFS(Zeiterfassung!$A$5:$A$154,A32,Zeiterfassung!$H$5:$H$154,"&gt;0"))</f>
        <v/>
      </c>
      <c r="E32" s="24">
        <f>IF(A32="","",IFERROR(INDEX(Zeiterfassung!$I$5:$I$154,MATCH(A32,Zeiterfassung!$L$5:$L$154,0)),""))</f>
        <v/>
      </c>
      <c r="F32" s="33">
        <f>IF(OR(A32="",E32=""),"",IF(WEEKDAY(A32,2)&lt;=5,Stammdaten!$B$9,0))</f>
        <v/>
      </c>
      <c r="G32" s="33">
        <f>IF(A32="","",IF(WEEKDAY(A32,2)&lt;=5,Stammdaten!$B$9,0))</f>
        <v/>
      </c>
    </row>
    <row r="33">
      <c r="A33" s="32">
        <f>IF(MONTH(Stammdaten!$B$8+25)=MONTH(Stammdaten!$B$8),Stammdaten!$B$8+25,"")</f>
        <v/>
      </c>
      <c r="B33" s="24">
        <f>IF(A33="","",CHOOSE(WEEKDAY(A33,2),"Mo","Di","Mi","Do","Fr","Sa","So"))</f>
        <v/>
      </c>
      <c r="C33" s="33">
        <f>IF(A33="","",SUMIFS(Zeiterfassung!$H$5:$H$154,Zeiterfassung!$A$5:$A$154,A33))</f>
        <v/>
      </c>
      <c r="D33" s="34">
        <f>IF(A33="","",COUNTIFS(Zeiterfassung!$A$5:$A$154,A33,Zeiterfassung!$H$5:$H$154,"&gt;0"))</f>
        <v/>
      </c>
      <c r="E33" s="24">
        <f>IF(A33="","",IFERROR(INDEX(Zeiterfassung!$I$5:$I$154,MATCH(A33,Zeiterfassung!$L$5:$L$154,0)),""))</f>
        <v/>
      </c>
      <c r="F33" s="33">
        <f>IF(OR(A33="",E33=""),"",IF(WEEKDAY(A33,2)&lt;=5,Stammdaten!$B$9,0))</f>
        <v/>
      </c>
      <c r="G33" s="33">
        <f>IF(A33="","",IF(WEEKDAY(A33,2)&lt;=5,Stammdaten!$B$9,0))</f>
        <v/>
      </c>
    </row>
    <row r="34">
      <c r="A34" s="32">
        <f>IF(MONTH(Stammdaten!$B$8+26)=MONTH(Stammdaten!$B$8),Stammdaten!$B$8+26,"")</f>
        <v/>
      </c>
      <c r="B34" s="24">
        <f>IF(A34="","",CHOOSE(WEEKDAY(A34,2),"Mo","Di","Mi","Do","Fr","Sa","So"))</f>
        <v/>
      </c>
      <c r="C34" s="33">
        <f>IF(A34="","",SUMIFS(Zeiterfassung!$H$5:$H$154,Zeiterfassung!$A$5:$A$154,A34))</f>
        <v/>
      </c>
      <c r="D34" s="34">
        <f>IF(A34="","",COUNTIFS(Zeiterfassung!$A$5:$A$154,A34,Zeiterfassung!$H$5:$H$154,"&gt;0"))</f>
        <v/>
      </c>
      <c r="E34" s="24">
        <f>IF(A34="","",IFERROR(INDEX(Zeiterfassung!$I$5:$I$154,MATCH(A34,Zeiterfassung!$L$5:$L$154,0)),""))</f>
        <v/>
      </c>
      <c r="F34" s="33">
        <f>IF(OR(A34="",E34=""),"",IF(WEEKDAY(A34,2)&lt;=5,Stammdaten!$B$9,0))</f>
        <v/>
      </c>
      <c r="G34" s="33">
        <f>IF(A34="","",IF(WEEKDAY(A34,2)&lt;=5,Stammdaten!$B$9,0))</f>
        <v/>
      </c>
    </row>
    <row r="35">
      <c r="A35" s="32">
        <f>IF(MONTH(Stammdaten!$B$8+27)=MONTH(Stammdaten!$B$8),Stammdaten!$B$8+27,"")</f>
        <v/>
      </c>
      <c r="B35" s="24">
        <f>IF(A35="","",CHOOSE(WEEKDAY(A35,2),"Mo","Di","Mi","Do","Fr","Sa","So"))</f>
        <v/>
      </c>
      <c r="C35" s="33">
        <f>IF(A35="","",SUMIFS(Zeiterfassung!$H$5:$H$154,Zeiterfassung!$A$5:$A$154,A35))</f>
        <v/>
      </c>
      <c r="D35" s="34">
        <f>IF(A35="","",COUNTIFS(Zeiterfassung!$A$5:$A$154,A35,Zeiterfassung!$H$5:$H$154,"&gt;0"))</f>
        <v/>
      </c>
      <c r="E35" s="24">
        <f>IF(A35="","",IFERROR(INDEX(Zeiterfassung!$I$5:$I$154,MATCH(A35,Zeiterfassung!$L$5:$L$154,0)),""))</f>
        <v/>
      </c>
      <c r="F35" s="33">
        <f>IF(OR(A35="",E35=""),"",IF(WEEKDAY(A35,2)&lt;=5,Stammdaten!$B$9,0))</f>
        <v/>
      </c>
      <c r="G35" s="33">
        <f>IF(A35="","",IF(WEEKDAY(A35,2)&lt;=5,Stammdaten!$B$9,0))</f>
        <v/>
      </c>
    </row>
    <row r="36">
      <c r="A36" s="32">
        <f>IF(MONTH(Stammdaten!$B$8+28)=MONTH(Stammdaten!$B$8),Stammdaten!$B$8+28,"")</f>
        <v/>
      </c>
      <c r="B36" s="24">
        <f>IF(A36="","",CHOOSE(WEEKDAY(A36,2),"Mo","Di","Mi","Do","Fr","Sa","So"))</f>
        <v/>
      </c>
      <c r="C36" s="33">
        <f>IF(A36="","",SUMIFS(Zeiterfassung!$H$5:$H$154,Zeiterfassung!$A$5:$A$154,A36))</f>
        <v/>
      </c>
      <c r="D36" s="34">
        <f>IF(A36="","",COUNTIFS(Zeiterfassung!$A$5:$A$154,A36,Zeiterfassung!$H$5:$H$154,"&gt;0"))</f>
        <v/>
      </c>
      <c r="E36" s="24">
        <f>IF(A36="","",IFERROR(INDEX(Zeiterfassung!$I$5:$I$154,MATCH(A36,Zeiterfassung!$L$5:$L$154,0)),""))</f>
        <v/>
      </c>
      <c r="F36" s="33">
        <f>IF(OR(A36="",E36=""),"",IF(WEEKDAY(A36,2)&lt;=5,Stammdaten!$B$9,0))</f>
        <v/>
      </c>
      <c r="G36" s="33">
        <f>IF(A36="","",IF(WEEKDAY(A36,2)&lt;=5,Stammdaten!$B$9,0))</f>
        <v/>
      </c>
    </row>
    <row r="37">
      <c r="A37" s="32">
        <f>IF(MONTH(Stammdaten!$B$8+29)=MONTH(Stammdaten!$B$8),Stammdaten!$B$8+29,"")</f>
        <v/>
      </c>
      <c r="B37" s="24">
        <f>IF(A37="","",CHOOSE(WEEKDAY(A37,2),"Mo","Di","Mi","Do","Fr","Sa","So"))</f>
        <v/>
      </c>
      <c r="C37" s="33">
        <f>IF(A37="","",SUMIFS(Zeiterfassung!$H$5:$H$154,Zeiterfassung!$A$5:$A$154,A37))</f>
        <v/>
      </c>
      <c r="D37" s="34">
        <f>IF(A37="","",COUNTIFS(Zeiterfassung!$A$5:$A$154,A37,Zeiterfassung!$H$5:$H$154,"&gt;0"))</f>
        <v/>
      </c>
      <c r="E37" s="24">
        <f>IF(A37="","",IFERROR(INDEX(Zeiterfassung!$I$5:$I$154,MATCH(A37,Zeiterfassung!$L$5:$L$154,0)),""))</f>
        <v/>
      </c>
      <c r="F37" s="33">
        <f>IF(OR(A37="",E37=""),"",IF(WEEKDAY(A37,2)&lt;=5,Stammdaten!$B$9,0))</f>
        <v/>
      </c>
      <c r="G37" s="33">
        <f>IF(A37="","",IF(WEEKDAY(A37,2)&lt;=5,Stammdaten!$B$9,0))</f>
        <v/>
      </c>
    </row>
    <row r="38">
      <c r="A38" s="32">
        <f>IF(MONTH(Stammdaten!$B$8+30)=MONTH(Stammdaten!$B$8),Stammdaten!$B$8+30,"")</f>
        <v/>
      </c>
      <c r="B38" s="24">
        <f>IF(A38="","",CHOOSE(WEEKDAY(A38,2),"Mo","Di","Mi","Do","Fr","Sa","So"))</f>
        <v/>
      </c>
      <c r="C38" s="33">
        <f>IF(A38="","",SUMIFS(Zeiterfassung!$H$5:$H$154,Zeiterfassung!$A$5:$A$154,A38))</f>
        <v/>
      </c>
      <c r="D38" s="34">
        <f>IF(A38="","",COUNTIFS(Zeiterfassung!$A$5:$A$154,A38,Zeiterfassung!$H$5:$H$154,"&gt;0"))</f>
        <v/>
      </c>
      <c r="E38" s="24">
        <f>IF(A38="","",IFERROR(INDEX(Zeiterfassung!$I$5:$I$154,MATCH(A38,Zeiterfassung!$L$5:$L$154,0)),""))</f>
        <v/>
      </c>
      <c r="F38" s="33">
        <f>IF(OR(A38="",E38=""),"",IF(WEEKDAY(A38,2)&lt;=5,Stammdaten!$B$9,0))</f>
        <v/>
      </c>
      <c r="G38" s="33">
        <f>IF(A38="","",IF(WEEKDAY(A38,2)&lt;=5,Stammdaten!$B$9,0))</f>
        <v/>
      </c>
    </row>
    <row r="40">
      <c r="A40" s="35" t="inlineStr">
        <is>
          <t>Ist-Stunden (gearbeitet)</t>
        </is>
      </c>
      <c r="B40" s="7" t="n"/>
      <c r="C40" s="36">
        <f>SUM(C8:C38)</f>
        <v/>
      </c>
    </row>
    <row r="41">
      <c r="A41" s="35" t="inlineStr">
        <is>
          <t>Gutschrift Abwesenheit</t>
        </is>
      </c>
      <c r="B41" s="7" t="n"/>
      <c r="C41" s="36">
        <f>SUM(F8:F38)</f>
        <v/>
      </c>
    </row>
    <row r="42">
      <c r="A42" s="35" t="inlineStr">
        <is>
          <t>Soll-Stunden (Monat)</t>
        </is>
      </c>
      <c r="B42" s="7" t="n"/>
      <c r="C42" s="36">
        <f>SUM(G8:G38)</f>
        <v/>
      </c>
    </row>
    <row r="43">
      <c r="A43" s="35" t="inlineStr">
        <is>
          <t>Differenz (+ Mehr / − Weniger)</t>
        </is>
      </c>
      <c r="B43" s="7" t="n"/>
      <c r="C43" s="37">
        <f>C40+C41-C42</f>
        <v/>
      </c>
    </row>
    <row r="45">
      <c r="A45" s="35" t="inlineStr">
        <is>
          <t>Urlaubstage</t>
        </is>
      </c>
      <c r="B45" s="7" t="n"/>
      <c r="C45" s="38">
        <f>COUNTIF(E8:E38,"Urlaub")</f>
        <v/>
      </c>
    </row>
    <row r="46">
      <c r="A46" s="35" t="inlineStr">
        <is>
          <t>Krankheitstage</t>
        </is>
      </c>
      <c r="B46" s="7" t="n"/>
      <c r="C46" s="38">
        <f>COUNTIF(E8:E38,"Krankheit")</f>
        <v/>
      </c>
    </row>
    <row r="47">
      <c r="A47" s="35" t="inlineStr">
        <is>
          <t>Einsätze gesamt</t>
        </is>
      </c>
      <c r="B47" s="7" t="n"/>
      <c r="C47" s="38">
        <f>SUM(D8:D38)</f>
        <v/>
      </c>
    </row>
    <row r="51">
      <c r="A51" s="39" t="n"/>
      <c r="B51" s="39" t="n"/>
      <c r="C51" s="39" t="n"/>
      <c r="E51" s="39" t="n"/>
      <c r="F51" s="39" t="n"/>
      <c r="G51" s="39" t="n"/>
    </row>
    <row r="52">
      <c r="A52" s="40" t="inlineStr">
        <is>
          <t>Datum, Unterschrift Mitarbeiter/in</t>
        </is>
      </c>
      <c r="E52" s="40" t="inlineStr">
        <is>
          <t>Datum, Unterschrift Arbeitgeber</t>
        </is>
      </c>
    </row>
    <row r="54">
      <c r="A54" s="41" t="inlineStr">
        <is>
          <t>Erstellt mit der kostenlosen Stundenzettel-Vorlage von fieldario.com</t>
        </is>
      </c>
    </row>
  </sheetData>
  <mergeCells count="7">
    <mergeCell ref="A43:B43"/>
    <mergeCell ref="A41:B41"/>
    <mergeCell ref="A47:B47"/>
    <mergeCell ref="A45:B45"/>
    <mergeCell ref="A42:B42"/>
    <mergeCell ref="A46:B46"/>
    <mergeCell ref="A40:B40"/>
  </mergeCells>
  <conditionalFormatting sqref="A8:G38">
    <cfRule type="expression" priority="1" dxfId="2">
      <formula>AND($A8&lt;&gt;"",WEEKDAY($A8,2)&gt;5)</formula>
    </cfRule>
  </conditionalFormatting>
  <conditionalFormatting sqref="E8:E38">
    <cfRule type="expression" priority="2" dxfId="3">
      <formula>E8&lt;&gt;""</formula>
    </cfRule>
  </conditionalFormatting>
  <conditionalFormatting sqref="C43">
    <cfRule type="expression" priority="3" dxfId="4">
      <formula>C43&lt;0</formula>
    </cfRule>
    <cfRule type="expression" priority="4" dxfId="5">
      <formula>C43&gt;0</formula>
    </cfRule>
  </conditionalFormatting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Fieldario (fieldario.com)</dc:creator>
  <dc:title xmlns:dc="http://purl.org/dc/elements/1.1/">Stundenzettel-Vorlage</dc:title>
  <dc:subject xmlns:dc="http://purl.org/dc/elements/1.1/">Kostenlose Excel-Vorlage für Stundenzettel und Monatsübersicht</dc:subject>
  <dcterms:created xmlns:dcterms="http://purl.org/dc/terms/" xmlns:xsi="http://www.w3.org/2001/XMLSchema-instance" xsi:type="dcterms:W3CDTF">2026-10-24T10:24:04Z</dcterms:created>
  <dcterms:modified xmlns:dcterms="http://purl.org/dc/terms/" xmlns:xsi="http://www.w3.org/2001/XMLSchema-instance" xsi:type="dcterms:W3CDTF">2026-10-24T10:24:04Z</dcterms:modified>
</cp:coreProperties>
</file>